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tamucc-my.sharepoint.com/personal/jessica_palitza_tamucc_edu/Documents/Quenching Thirst/RFP &amp; Appendices/"/>
    </mc:Choice>
  </mc:AlternateContent>
  <xr:revisionPtr revIDLastSave="0" documentId="8_{F7E3EDD1-3BDC-4D2D-8B30-66862EB44A75}" xr6:coauthVersionLast="47" xr6:coauthVersionMax="47" xr10:uidLastSave="{00000000-0000-0000-0000-000000000000}"/>
  <bookViews>
    <workbookView xWindow="28680" yWindow="-120" windowWidth="29040" windowHeight="15720" firstSheet="2" xr2:uid="{00000000-000D-0000-FFFF-FFFF00000000}"/>
  </bookViews>
  <sheets>
    <sheet name="Budget Guidelines" sheetId="2" r:id="rId1"/>
    <sheet name="Detailed Budget Example" sheetId="3" r:id="rId2"/>
    <sheet name="SOS Summary Budget" sheetId="4" r:id="rId3"/>
    <sheet name="Detailed Budget"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17" i="4"/>
  <c r="D16" i="4"/>
  <c r="D15" i="4"/>
  <c r="D14" i="4"/>
  <c r="D13" i="4"/>
  <c r="D12" i="4"/>
  <c r="F84" i="1"/>
  <c r="F78" i="1"/>
  <c r="G38" i="1"/>
  <c r="G36" i="1"/>
  <c r="G37" i="1"/>
  <c r="I34" i="1"/>
  <c r="I38" i="1"/>
  <c r="J38" i="1"/>
  <c r="L38" i="1" s="1"/>
  <c r="I37" i="1"/>
  <c r="J37" i="1"/>
  <c r="L37" i="1" s="1"/>
  <c r="I36" i="1"/>
  <c r="J36" i="1"/>
  <c r="L36" i="1" s="1"/>
  <c r="I35" i="1"/>
  <c r="G35" i="1"/>
  <c r="J35" i="1" s="1"/>
  <c r="L35" i="1" s="1"/>
  <c r="G34" i="1"/>
  <c r="I32" i="1"/>
  <c r="G32" i="1"/>
  <c r="J32" i="1" s="1"/>
  <c r="L32" i="1" s="1"/>
  <c r="I31" i="1"/>
  <c r="G31" i="1"/>
  <c r="J31" i="1" s="1"/>
  <c r="L31" i="1" s="1"/>
  <c r="I30" i="1"/>
  <c r="G30" i="1"/>
  <c r="J30" i="1" s="1"/>
  <c r="L30" i="1" s="1"/>
  <c r="I29" i="1"/>
  <c r="G29" i="1"/>
  <c r="J29" i="1" s="1"/>
  <c r="L29" i="1" s="1"/>
  <c r="I28" i="1"/>
  <c r="G28" i="1"/>
  <c r="J28" i="1" s="1"/>
  <c r="L28" i="1" s="1"/>
  <c r="F42" i="1"/>
  <c r="J42" i="1"/>
  <c r="F43" i="1"/>
  <c r="J43" i="1"/>
  <c r="F58" i="1"/>
  <c r="D11" i="4" s="1"/>
  <c r="A4" i="4"/>
  <c r="A3" i="4"/>
  <c r="A2" i="4"/>
  <c r="G76" i="3"/>
  <c r="G75" i="3"/>
  <c r="G74" i="3"/>
  <c r="F78" i="3" s="1"/>
  <c r="G69" i="3"/>
  <c r="G68" i="3"/>
  <c r="F71" i="3" s="1"/>
  <c r="G64" i="3"/>
  <c r="G63" i="3"/>
  <c r="G62" i="3"/>
  <c r="G61" i="3"/>
  <c r="G60" i="3"/>
  <c r="G59" i="3"/>
  <c r="G58" i="3"/>
  <c r="G57" i="3"/>
  <c r="G56" i="3"/>
  <c r="G55" i="3"/>
  <c r="G54" i="3"/>
  <c r="G53" i="3"/>
  <c r="G52" i="3"/>
  <c r="G51" i="3"/>
  <c r="F66" i="3" s="1"/>
  <c r="G47" i="3"/>
  <c r="G46" i="3"/>
  <c r="G45" i="3"/>
  <c r="F49" i="3" s="1"/>
  <c r="F41" i="3"/>
  <c r="J41" i="3" s="1"/>
  <c r="F40" i="3"/>
  <c r="J40" i="3" s="1"/>
  <c r="F39" i="3"/>
  <c r="J39" i="3" s="1"/>
  <c r="F38" i="3"/>
  <c r="J38" i="3" s="1"/>
  <c r="F37" i="3"/>
  <c r="J37" i="3" s="1"/>
  <c r="J35" i="3"/>
  <c r="F34" i="3"/>
  <c r="J34" i="3" s="1"/>
  <c r="F33" i="3"/>
  <c r="J33" i="3" s="1"/>
  <c r="F32" i="3"/>
  <c r="J32" i="3" s="1"/>
  <c r="F31" i="3"/>
  <c r="J31" i="3" s="1"/>
  <c r="J43" i="3" s="1"/>
  <c r="I26" i="3"/>
  <c r="G26" i="3"/>
  <c r="J26" i="3" s="1"/>
  <c r="L26" i="3" s="1"/>
  <c r="I25" i="3"/>
  <c r="G25" i="3"/>
  <c r="J25" i="3" s="1"/>
  <c r="L25" i="3" s="1"/>
  <c r="I24" i="3"/>
  <c r="G24" i="3"/>
  <c r="J24" i="3" s="1"/>
  <c r="L24" i="3" s="1"/>
  <c r="I23" i="3"/>
  <c r="G23" i="3"/>
  <c r="J23" i="3" s="1"/>
  <c r="L23" i="3" s="1"/>
  <c r="I22" i="3"/>
  <c r="G22" i="3"/>
  <c r="J22" i="3" s="1"/>
  <c r="L22" i="3" s="1"/>
  <c r="I20" i="3"/>
  <c r="G20" i="3"/>
  <c r="J20" i="3" s="1"/>
  <c r="L20" i="3" s="1"/>
  <c r="I19" i="3"/>
  <c r="G19" i="3"/>
  <c r="J19" i="3" s="1"/>
  <c r="L19" i="3" s="1"/>
  <c r="I18" i="3"/>
  <c r="G18" i="3"/>
  <c r="J18" i="3" s="1"/>
  <c r="L18" i="3" s="1"/>
  <c r="I17" i="3"/>
  <c r="G17" i="3"/>
  <c r="J17" i="3" s="1"/>
  <c r="L17" i="3" s="1"/>
  <c r="I16" i="3"/>
  <c r="G16" i="3"/>
  <c r="J16" i="3" s="1"/>
  <c r="L16" i="3" s="1"/>
  <c r="I14" i="3"/>
  <c r="G14" i="3"/>
  <c r="J14" i="3" s="1"/>
  <c r="L14" i="3" s="1"/>
  <c r="I13" i="3"/>
  <c r="G13" i="3"/>
  <c r="J13" i="3" s="1"/>
  <c r="L13" i="3" s="1"/>
  <c r="I12" i="3"/>
  <c r="G12" i="3"/>
  <c r="J12" i="3" s="1"/>
  <c r="L12" i="3" s="1"/>
  <c r="I11" i="3"/>
  <c r="G11" i="3"/>
  <c r="J11" i="3" s="1"/>
  <c r="L11" i="3" s="1"/>
  <c r="I10" i="3"/>
  <c r="G10" i="3"/>
  <c r="F87" i="1"/>
  <c r="G83" i="1"/>
  <c r="G82" i="1"/>
  <c r="G81" i="1"/>
  <c r="G77" i="1"/>
  <c r="G76" i="1"/>
  <c r="G73" i="1"/>
  <c r="G72" i="1"/>
  <c r="G71" i="1"/>
  <c r="G70" i="1"/>
  <c r="G69" i="1"/>
  <c r="G68" i="1"/>
  <c r="G67" i="1"/>
  <c r="G66" i="1"/>
  <c r="G65" i="1"/>
  <c r="G64" i="1"/>
  <c r="G63" i="1"/>
  <c r="G62" i="1"/>
  <c r="G61" i="1"/>
  <c r="G60" i="1"/>
  <c r="F74" i="1" s="1"/>
  <c r="F52" i="1"/>
  <c r="J52" i="1" s="1"/>
  <c r="F51" i="1"/>
  <c r="J51" i="1" s="1"/>
  <c r="F50" i="1"/>
  <c r="J50" i="1" s="1"/>
  <c r="F49" i="1"/>
  <c r="J49" i="1" s="1"/>
  <c r="F48" i="1"/>
  <c r="J48" i="1" s="1"/>
  <c r="J46" i="1"/>
  <c r="F45" i="1"/>
  <c r="J45" i="1" s="1"/>
  <c r="F44" i="1"/>
  <c r="J44" i="1" s="1"/>
  <c r="J53" i="1"/>
  <c r="D10" i="4" s="1"/>
  <c r="I26" i="1"/>
  <c r="G26" i="1"/>
  <c r="J26" i="1" s="1"/>
  <c r="L26" i="1" s="1"/>
  <c r="I25" i="1"/>
  <c r="G25" i="1"/>
  <c r="J25" i="1" s="1"/>
  <c r="L25" i="1" s="1"/>
  <c r="I24" i="1"/>
  <c r="G24" i="1"/>
  <c r="J24" i="1" s="1"/>
  <c r="L24" i="1" s="1"/>
  <c r="I23" i="1"/>
  <c r="G23" i="1"/>
  <c r="J23" i="1" s="1"/>
  <c r="L23" i="1" s="1"/>
  <c r="I22" i="1"/>
  <c r="G22" i="1"/>
  <c r="J22" i="1" s="1"/>
  <c r="L22" i="1" s="1"/>
  <c r="I20" i="1"/>
  <c r="G20" i="1"/>
  <c r="J20" i="1" s="1"/>
  <c r="L20" i="1" s="1"/>
  <c r="I19" i="1"/>
  <c r="G19" i="1"/>
  <c r="J19" i="1" s="1"/>
  <c r="L19" i="1" s="1"/>
  <c r="I18" i="1"/>
  <c r="G18" i="1"/>
  <c r="J18" i="1" s="1"/>
  <c r="L18" i="1" s="1"/>
  <c r="I17" i="1"/>
  <c r="G17" i="1"/>
  <c r="J17" i="1" s="1"/>
  <c r="L17" i="1" s="1"/>
  <c r="I16" i="1"/>
  <c r="G16" i="1"/>
  <c r="J16" i="1" s="1"/>
  <c r="L16" i="1" s="1"/>
  <c r="I14" i="1"/>
  <c r="G14" i="1"/>
  <c r="J14" i="1" s="1"/>
  <c r="L14" i="1" s="1"/>
  <c r="I13" i="1"/>
  <c r="G13" i="1"/>
  <c r="J13" i="1" s="1"/>
  <c r="L13" i="1" s="1"/>
  <c r="I12" i="1"/>
  <c r="G12" i="1"/>
  <c r="J12" i="1" s="1"/>
  <c r="L12" i="1" s="1"/>
  <c r="I11" i="1"/>
  <c r="G11" i="1"/>
  <c r="J11" i="1" s="1"/>
  <c r="L11" i="1" s="1"/>
  <c r="I10" i="1"/>
  <c r="G10" i="1"/>
  <c r="J34" i="1" l="1"/>
  <c r="L34" i="1" s="1"/>
  <c r="F39" i="1"/>
  <c r="D8" i="4" s="1"/>
  <c r="F28" i="3"/>
  <c r="J10" i="3"/>
  <c r="L10" i="3" s="1"/>
  <c r="K28" i="3" s="1"/>
  <c r="J10" i="1"/>
  <c r="L10" i="1" s="1"/>
  <c r="K39" i="1" s="1"/>
  <c r="D9" i="4" s="1"/>
  <c r="F79" i="3" l="1"/>
  <c r="F85" i="1"/>
  <c r="F88" i="1" s="1"/>
  <c r="C81" i="3" l="1"/>
  <c r="F81" i="3" s="1"/>
  <c r="F82" i="3" s="1"/>
</calcChain>
</file>

<file path=xl/sharedStrings.xml><?xml version="1.0" encoding="utf-8"?>
<sst xmlns="http://schemas.openxmlformats.org/spreadsheetml/2006/main" count="492" uniqueCount="272">
  <si>
    <t>BUDGET GUIDELINES</t>
  </si>
  <si>
    <t>In addition to the budget information required on the SF-424A, applicants must provide the following three elements as part of the budget submission:</t>
  </si>
  <si>
    <t>A.</t>
  </si>
  <si>
    <r>
      <rPr>
        <sz val="11"/>
        <color rgb="FF000000"/>
        <rFont val="Times New Roman"/>
      </rPr>
      <t xml:space="preserve">Summary Budget </t>
    </r>
    <r>
      <rPr>
        <b/>
        <sz val="11"/>
        <color rgb="FF000000"/>
        <rFont val="Times New Roman"/>
      </rPr>
      <t xml:space="preserve"> </t>
    </r>
    <r>
      <rPr>
        <b/>
        <sz val="11"/>
        <color rgb="FF0070C0"/>
        <rFont val="Times New Roman"/>
      </rPr>
      <t>(using the OMB cost categories, see SF-424A)</t>
    </r>
  </si>
  <si>
    <t>B.</t>
  </si>
  <si>
    <t>Detailed Line Item Budget (Direct and Indirect Costs)</t>
  </si>
  <si>
    <t>C.</t>
  </si>
  <si>
    <t>Budget Narrative</t>
  </si>
  <si>
    <r>
      <t xml:space="preserve">Summary Budget </t>
    </r>
    <r>
      <rPr>
        <b/>
        <sz val="11"/>
        <color rgb="FF0070C0"/>
        <rFont val="Times New Roman"/>
        <family val="1"/>
      </rPr>
      <t>(TAB 3, autofills from Tab "4. Detailed Budget")</t>
    </r>
  </si>
  <si>
    <r>
      <t xml:space="preserve">Detailed Line Item Budget </t>
    </r>
    <r>
      <rPr>
        <b/>
        <sz val="11"/>
        <color rgb="FF0070C0"/>
        <rFont val="Times New Roman"/>
        <family val="1"/>
      </rPr>
      <t xml:space="preserve"> (TAB 4)</t>
    </r>
  </si>
  <si>
    <t>Applicants must provide a detailed line item budget (in Microsoft Excel or similar spreadsheet format) outlining specific cost requirements within each of the summary budget categories.</t>
  </si>
  <si>
    <t>The budget should be for the entire project period.  Successful applicants may be asked to provide a year-by-year budget breakdown for every budget category.</t>
  </si>
  <si>
    <t>The budget narrative should justify costs outlined in the budget table and explain the unit cost calculation and methodology.</t>
  </si>
  <si>
    <r>
      <t xml:space="preserve">Tab 2 is an example of the required line item budget. To create your own line item budget, please edit Tab 4 to reflect all planned expenditures. </t>
    </r>
    <r>
      <rPr>
        <b/>
        <sz val="11"/>
        <color theme="1"/>
        <rFont val="Times New Roman"/>
        <family val="1"/>
      </rPr>
      <t>Enter project specific information in the yellow cells and the spreadsheet will autocalculate.</t>
    </r>
    <r>
      <rPr>
        <sz val="11"/>
        <color theme="1"/>
        <rFont val="Times New Roman"/>
        <family val="1"/>
      </rPr>
      <t xml:space="preserve"> Additional lines are available in tabs 5 and 6 if needed.</t>
    </r>
  </si>
  <si>
    <t>The Budget Narrative is used to determine if costs are reasonable and permissible. All proposed costs must be reasonable, necessary to achieve project objectives, permissible in accordance with applicable Federal cost principles, auditable, and incurred during the project period. The budget narrative should justify costs outlined in the budget table and explain the unit cost calculation and methodology. Before developing a project budget, applicants should carefully review information below. All figures must be in U.S. Dollars and rounded to the nearest dollar.</t>
  </si>
  <si>
    <t>For EPA budget narrative development resources, please see:</t>
  </si>
  <si>
    <t>EPA RAIN-2019-G02</t>
  </si>
  <si>
    <t>Interim General Budget Development Guidance for Applicants and Recipients of EPA Financial Assistance</t>
  </si>
  <si>
    <t>Sample language and other helpful hints below.</t>
  </si>
  <si>
    <t>1. Personnel</t>
  </si>
  <si>
    <t>EXAMPLE:</t>
  </si>
  <si>
    <t>The Program Director will provide daily oversight of the grant, including fiscal and personnel management, community relations, and project development  and evaluation during the project period. Salary was calculated using a base rate of $(insert rate and unit here) with a ___% COLA each year.</t>
  </si>
  <si>
    <t>The Program Coordinator will coordinate project activities, including training, communication, data collection, and information dissemination. Salary was calculated using a base rate of $(insert rate and unit here) with a ___% COLA each year.</t>
  </si>
  <si>
    <t>Insert additional project positions as needed.</t>
  </si>
  <si>
    <t>TOTAL SALARY AND WAGES: $_____</t>
  </si>
  <si>
    <t>2. Fringe Benefits</t>
  </si>
  <si>
    <t xml:space="preserve"> Fringe Benefits: The fringe rate of ___% covers (insert what your fringe covers – ex. basic retirement benefits and workers’ compensation insurance) for the (insert positions here).</t>
  </si>
  <si>
    <t>TOTAL FRINGE BENEFITS: $______</t>
  </si>
  <si>
    <t>3. Travel</t>
  </si>
  <si>
    <t>Describe additional travel details not included in the budget table. Include a brief description or reference to project narrative for which tasks/portions of the project the travel will support or why travel is required to accomplish specific project goals.</t>
  </si>
  <si>
    <t>4. Equipment</t>
  </si>
  <si>
    <t>Include a cost analysis that compares leasing, renting, or purchasing this type of equipment with rational on the most efficient use of resources.</t>
  </si>
  <si>
    <t>Equipment: _______ for one _______ to accomplish task 4.b. To accomplish this goal the equipment requires the following specifications... Three companies were found to have the product and specifications required. Costs were determined after requesting quotes from these companies including retal and leasing options. Equipment will be procured following organizations procurement guidelines by requesting quotes and allowing time for bids from multiple sources. Procurement of the _______ equipment will be in accordance with 2 CFR Part 200.</t>
  </si>
  <si>
    <t>TOTAL EQUIPMENT: $_______</t>
  </si>
  <si>
    <t>5. Supplies</t>
  </si>
  <si>
    <t xml:space="preserve">Include a brief explanation of why the supplies proposed are necessary to the project. categorize by major supply categories (e.g. Office supplies, computing devices, monitoring equipment). Services associated with supplies, such as rental costs for computing devices, should be included in the “Other” category.  </t>
  </si>
  <si>
    <t>EXAMPLE</t>
  </si>
  <si>
    <t>Supplies:</t>
  </si>
  <si>
    <t>_____ for office supplies (including paper, ink, etc) to enable _______</t>
  </si>
  <si>
    <t>_____ for water monitoring consumables (including buffer, etc) to complete water quality monitoring identified in task __</t>
  </si>
  <si>
    <t>_____ for sonde replacement tips (including pH, etc) to ensure functional tips for wq monitoring identified in task ___</t>
  </si>
  <si>
    <t>TOTAL SUPPLIES: $_______</t>
  </si>
  <si>
    <t>6. Contractual</t>
  </si>
  <si>
    <t>Recipients use procurement contracts to acquire property (including intellectual property such as software licenses) and services needed to carry out the EPA funded project or program.</t>
  </si>
  <si>
    <t>Contractual services (including those provided by consultants) are those services to be provided by an individual or organization, other than the recipient’s own employees, that establish a contractual relationship as described at</t>
  </si>
  <si>
    <t>2 CFR 200.330(b) and Appendix A of EPA’s Subaward Policy.</t>
  </si>
  <si>
    <t xml:space="preserve">Transactions between recipients and for-profit firms or individual consultants are in almost all cases procurement contracts subject to the </t>
  </si>
  <si>
    <t xml:space="preserve">2 CFR Part 200 Procurement Standards (2 CFR 200.317 through 200.326) </t>
  </si>
  <si>
    <t>competition requirements rather than subawards, which generally may be awarded without competition.</t>
  </si>
  <si>
    <t>Speaker fees (including “honoraria” and travel expenses for non-employees), standalone contracts for audio-visual services and costs for hiring transportation services (vehicles and drivers) at conferences, meetings, workshops and similar events should be classified as contractual.</t>
  </si>
  <si>
    <t>Facility rental costs are classified as “Other” and may include audio-visual and catering services if these services are provided through the facility. Personal vehicle rental costs for employees in travel status are typically considered travel expenses.</t>
  </si>
  <si>
    <t>The applicant’s work plan and budget narrative should explain why contracting is appropriate for the project.</t>
  </si>
  <si>
    <t>a. The applicant should list the proposed contract activities along with a brief description of the scope of work or services to be provided, proposed duration, and proposed procurement method (competitive or non-competitive) in its budget narrative.</t>
  </si>
  <si>
    <t>b. EPA does not require applicants to identify contractors (including consultants) in the work plan, and the terms of EPA’s competitive announcements warn applicants not to do so unless they have already complied with the 2 CFR Part 200 Procurement Standards. Refer to the Sole Source Guidance in Subsection C. 3. Of the</t>
  </si>
  <si>
    <t xml:space="preserve"> Interim General Budget Development Guidance for Applicants and Recipients of EPA Financial Assistance</t>
  </si>
  <si>
    <t>$_____ for ______ to accomplish _____ in task 1.b. Costs in this category were determined based on several site visits with professionals, quote requests over the phone, consultation with local contractors who have performed similar projects, and online price sheets. Contractor will be selected in accordance with 2 CFR Part 200.</t>
  </si>
  <si>
    <r>
      <t>Non-competitive</t>
    </r>
    <r>
      <rPr>
        <sz val="11"/>
        <color rgb="FF000000"/>
        <rFont val="Times New Roman"/>
        <family val="1"/>
      </rPr>
      <t xml:space="preserve">: ________ was selected as a sole-source recipient because it is the only organization in the area with the scientific credentials, staff, and mission that matches the needs of our project. </t>
    </r>
  </si>
  <si>
    <t>TOTAL CONTRACTUAL: $_____</t>
  </si>
  <si>
    <t>7. Construction</t>
  </si>
  <si>
    <t>Construction costs are not allowable and should not be included. Construction activities that are not a part of a demonstration project are ineligible. This includes, but is not limited to, preliminary planning to determine the economic and engineering feasibility of a facility; engineering, architectural, legal, fiscal, and economic investigations, and studies; surveys, designs, plans, working drawings, specifications, procedures, and other actions necessary to the construction of a facility; the erection, acquisition, alteration, remodeling, improvement or extension of a facility and the inspection and supervision of its construction.</t>
  </si>
  <si>
    <t>8. Other</t>
  </si>
  <si>
    <t>Items should be grouped by type (space rental, printing, phone, maintenance, sub-award, Participant Support Costs, etc.).</t>
  </si>
  <si>
    <t>Each sub-award (or sub-grant) should be described (i.e., description of activities to be performed, method of selection) and the amount of award included.</t>
  </si>
  <si>
    <t>Definition of Participant Support Costs: Participant support costs means direct costs for items such as stipends or subsistence allowances, travel allowances, and registration fees paid to or on behalf of participants or trainees (but not employees) in connection with conferences, or training projects. Please see EPA’s Interim General Budget Development Guidance for more information.</t>
  </si>
  <si>
    <t>Subaward - ________ will receive a sub-award for $_____ and will be responsible for the activities identified in Tasks ___ &amp; _____. Sub-award will be managed in accordance with 2 CFR Part 200.</t>
  </si>
  <si>
    <t>Participant support costs - $______ is requested for participant support costs, including:</t>
  </si>
  <si>
    <t>·         refreshments and meals for training events: (specify amount for each training event and estimated number of individuals)</t>
  </si>
  <si>
    <t>·         transportation of participants to training: (specify type of transportation, amount and estimated number of individuals that will be covered)</t>
  </si>
  <si>
    <t>Printing - Printing of outreach and communications materials at local copying center (100 _____ at 2 cents ea)</t>
  </si>
  <si>
    <t>TOTAL OTHER: $_____</t>
  </si>
  <si>
    <t>LINE ITEM BUDGET</t>
  </si>
  <si>
    <t>Gulf of Mexico Program</t>
  </si>
  <si>
    <t>RFA Example Budget</t>
  </si>
  <si>
    <t>10/1/19 - 9/30/20</t>
  </si>
  <si>
    <t xml:space="preserve">        </t>
  </si>
  <si>
    <t>Unit Cost</t>
  </si>
  <si>
    <t>Requested Federal Funds</t>
  </si>
  <si>
    <t>Unit</t>
  </si>
  <si>
    <t>Number</t>
  </si>
  <si>
    <t xml:space="preserve"> Amount  </t>
  </si>
  <si>
    <t>Rate</t>
  </si>
  <si>
    <t>Base</t>
  </si>
  <si>
    <t>A</t>
  </si>
  <si>
    <t>Personnel Position</t>
  </si>
  <si>
    <t>unit name</t>
  </si>
  <si>
    <t># units</t>
  </si>
  <si>
    <t>salary per unit</t>
  </si>
  <si>
    <t>% effort</t>
  </si>
  <si>
    <t>B</t>
  </si>
  <si>
    <t>Fringe Benefits</t>
  </si>
  <si>
    <t>A.1</t>
  </si>
  <si>
    <t>Year 1</t>
  </si>
  <si>
    <t>B.1</t>
  </si>
  <si>
    <t>A.1.1</t>
  </si>
  <si>
    <t>Principal Investigator</t>
  </si>
  <si>
    <t>months</t>
  </si>
  <si>
    <t>B.1.1</t>
  </si>
  <si>
    <t>A.1.2</t>
  </si>
  <si>
    <t>Co-PI</t>
  </si>
  <si>
    <t>B.1.2</t>
  </si>
  <si>
    <t>A.1.3</t>
  </si>
  <si>
    <t xml:space="preserve">Technician </t>
  </si>
  <si>
    <t>B.1.3</t>
  </si>
  <si>
    <t>A.1.4</t>
  </si>
  <si>
    <t>Graduate Students</t>
  </si>
  <si>
    <t>B.1.4</t>
  </si>
  <si>
    <t>A.1.5</t>
  </si>
  <si>
    <t>B.1.5</t>
  </si>
  <si>
    <t>A.2</t>
  </si>
  <si>
    <t>Year 2</t>
  </si>
  <si>
    <t>B.2</t>
  </si>
  <si>
    <t>A.2.1</t>
  </si>
  <si>
    <t>Principal Investigator (3%COLA)</t>
  </si>
  <si>
    <t>B.2.1</t>
  </si>
  <si>
    <t>A.2.2</t>
  </si>
  <si>
    <t>Co-PI (3%COLA)</t>
  </si>
  <si>
    <t>B.2.2</t>
  </si>
  <si>
    <t>A.2.3</t>
  </si>
  <si>
    <t>Technician (3%COLA)</t>
  </si>
  <si>
    <t>B.2.3</t>
  </si>
  <si>
    <t>A.2.4</t>
  </si>
  <si>
    <t>Graduate Students (3%COLA)</t>
  </si>
  <si>
    <t>B.2.4</t>
  </si>
  <si>
    <t>A.2.5</t>
  </si>
  <si>
    <t>B.2.5</t>
  </si>
  <si>
    <t>A.3</t>
  </si>
  <si>
    <t>Year 3</t>
  </si>
  <si>
    <t>B.3</t>
  </si>
  <si>
    <t>A.3.1</t>
  </si>
  <si>
    <t>B.3.1</t>
  </si>
  <si>
    <t>A.3.2</t>
  </si>
  <si>
    <t>B.3.2</t>
  </si>
  <si>
    <t>A.3.3</t>
  </si>
  <si>
    <t>B.3.3</t>
  </si>
  <si>
    <t>A.3.4</t>
  </si>
  <si>
    <t>B.3.4</t>
  </si>
  <si>
    <t>A.3.5</t>
  </si>
  <si>
    <t>B.3.5</t>
  </si>
  <si>
    <t>Total Personnel (tab 4. Additional Lines)</t>
  </si>
  <si>
    <t>Total Fringe (tab 4. Additional Lines)</t>
  </si>
  <si>
    <t>Subtotal Personnel</t>
  </si>
  <si>
    <t>Subtotal Fringe Benefits</t>
  </si>
  <si>
    <t>C</t>
  </si>
  <si>
    <t xml:space="preserve">Travel </t>
  </si>
  <si>
    <t xml:space="preserve">unit </t>
  </si>
  <si>
    <t>unit cost</t>
  </si>
  <si>
    <t>total per trip</t>
  </si>
  <si>
    <t>trip multiplier</t>
  </si>
  <si>
    <t>Description of multiplier</t>
  </si>
  <si>
    <t xml:space="preserve">Total </t>
  </si>
  <si>
    <t>C.1</t>
  </si>
  <si>
    <t>Travel to attend technical meeting in Gulfport, MS to meet with stake holders and present project findings</t>
  </si>
  <si>
    <t>C.1.1</t>
  </si>
  <si>
    <t>Airfare</t>
  </si>
  <si>
    <t>Flights</t>
  </si>
  <si>
    <t>3 plane tickets</t>
  </si>
  <si>
    <t>C.1.2</t>
  </si>
  <si>
    <t>Meals and Incidentals</t>
  </si>
  <si>
    <t>days</t>
  </si>
  <si>
    <t xml:space="preserve">3 people </t>
  </si>
  <si>
    <t>C.1.3</t>
  </si>
  <si>
    <t>Lodging</t>
  </si>
  <si>
    <t>nights</t>
  </si>
  <si>
    <t xml:space="preserve">2 hotel rooms </t>
  </si>
  <si>
    <t>C.1.4</t>
  </si>
  <si>
    <t>Other (registration fee)</t>
  </si>
  <si>
    <t>n/a</t>
  </si>
  <si>
    <t>registration fees for 3 people</t>
  </si>
  <si>
    <t>C.1.5</t>
  </si>
  <si>
    <t>C.2</t>
  </si>
  <si>
    <t>Travel within project area</t>
  </si>
  <si>
    <t>C.2.1</t>
  </si>
  <si>
    <t>Ground Transportation (round trip)</t>
  </si>
  <si>
    <t>Miles</t>
  </si>
  <si>
    <t>Quarterly mileage for 2 years (4*2)</t>
  </si>
  <si>
    <t>C.2.2</t>
  </si>
  <si>
    <t>C.2.3</t>
  </si>
  <si>
    <t>C.2.4</t>
  </si>
  <si>
    <t>Other, e.g. registration fee</t>
  </si>
  <si>
    <t>C.2.5</t>
  </si>
  <si>
    <t>Other</t>
  </si>
  <si>
    <t>Subtotal Travel (tab 5. Additional Lines)</t>
  </si>
  <si>
    <t>Subtotal Travel</t>
  </si>
  <si>
    <t>D</t>
  </si>
  <si>
    <r>
      <t xml:space="preserve">Equipment </t>
    </r>
    <r>
      <rPr>
        <b/>
        <sz val="8"/>
        <color theme="1"/>
        <rFont val="Times New Roman"/>
        <family val="1"/>
      </rPr>
      <t xml:space="preserve"> (&gt;$5,000 per unit)</t>
    </r>
  </si>
  <si>
    <t>D.1</t>
  </si>
  <si>
    <t>Multiparameter sonde</t>
  </si>
  <si>
    <t>D.2</t>
  </si>
  <si>
    <t>D.3</t>
  </si>
  <si>
    <t>Subtotal Equipment (tab 5. Additional Lines)</t>
  </si>
  <si>
    <t>Subtotal Equipment</t>
  </si>
  <si>
    <t>Sub Total Equipment</t>
  </si>
  <si>
    <t>E</t>
  </si>
  <si>
    <r>
      <t xml:space="preserve">Supplies </t>
    </r>
    <r>
      <rPr>
        <b/>
        <sz val="8"/>
        <color theme="1"/>
        <rFont val="Times New Roman"/>
        <family val="1"/>
      </rPr>
      <t xml:space="preserve"> (&lt; $5,000 per unit)</t>
    </r>
  </si>
  <si>
    <t>E.1</t>
  </si>
  <si>
    <t>Chainsaws</t>
  </si>
  <si>
    <t>E.2</t>
  </si>
  <si>
    <t>Water testing kits</t>
  </si>
  <si>
    <t>E.3</t>
  </si>
  <si>
    <t>E.4</t>
  </si>
  <si>
    <t>E.5</t>
  </si>
  <si>
    <t>E.6</t>
  </si>
  <si>
    <t>E.7</t>
  </si>
  <si>
    <t>E.8</t>
  </si>
  <si>
    <t>E.9</t>
  </si>
  <si>
    <t>E.10</t>
  </si>
  <si>
    <t>E.11</t>
  </si>
  <si>
    <t>E.12</t>
  </si>
  <si>
    <t>E.13</t>
  </si>
  <si>
    <t>E.14</t>
  </si>
  <si>
    <t>Subtotal Supplies (tab 5. Additional Lines)</t>
  </si>
  <si>
    <t>Subtotal Supplies</t>
  </si>
  <si>
    <t>Sub Total Supplies</t>
  </si>
  <si>
    <t>F</t>
  </si>
  <si>
    <r>
      <t xml:space="preserve">Contractual                                </t>
    </r>
    <r>
      <rPr>
        <sz val="7"/>
        <color theme="1"/>
        <rFont val="Times New Roman"/>
        <family val="1"/>
      </rPr>
      <t>(indicate competitive bid or sole source)</t>
    </r>
  </si>
  <si>
    <t>F.1</t>
  </si>
  <si>
    <t>ABC, Inc. (Sole-source, patented restoration technique specific to this habitat type)</t>
  </si>
  <si>
    <t>F.2</t>
  </si>
  <si>
    <t>Marketing (competative, manage outreach campaign)</t>
  </si>
  <si>
    <t>Subtotal Contractual (tab 5. Additional Lines)</t>
  </si>
  <si>
    <t xml:space="preserve">Subtotal Contractual </t>
  </si>
  <si>
    <t>G</t>
  </si>
  <si>
    <t>Construction</t>
  </si>
  <si>
    <t>Not Allowable</t>
  </si>
  <si>
    <t>H</t>
  </si>
  <si>
    <t>Other Direct Costs</t>
  </si>
  <si>
    <t>unit</t>
  </si>
  <si>
    <t>H.1</t>
  </si>
  <si>
    <t>Boat Rental</t>
  </si>
  <si>
    <t>Days</t>
  </si>
  <si>
    <t>H.2</t>
  </si>
  <si>
    <t>Subaward to XYZ</t>
  </si>
  <si>
    <t>H.3</t>
  </si>
  <si>
    <t>Subtotal Other Direct Costs (tab 5. Additional Lines)</t>
  </si>
  <si>
    <t>Subtotal Other Direct Costs</t>
  </si>
  <si>
    <t>I</t>
  </si>
  <si>
    <t>Total Direct Costs</t>
  </si>
  <si>
    <t>J</t>
  </si>
  <si>
    <r>
      <t>Total Indirect Costs</t>
    </r>
    <r>
      <rPr>
        <b/>
        <sz val="8"/>
        <color theme="1"/>
        <rFont val="Times New Roman"/>
        <family val="1"/>
      </rPr>
      <t xml:space="preserve"> </t>
    </r>
  </si>
  <si>
    <t>base</t>
  </si>
  <si>
    <t>NICRA %</t>
  </si>
  <si>
    <t>NICRA Predetermined, MTDC equals the total direct cost less equipment and the subaward amount over $25,000.</t>
  </si>
  <si>
    <t>K</t>
  </si>
  <si>
    <t xml:space="preserve">Total Project Cost </t>
  </si>
  <si>
    <t>(must match award amount)</t>
  </si>
  <si>
    <t>SUMMARY BUDGET</t>
  </si>
  <si>
    <t xml:space="preserve"> Federal  Funds</t>
  </si>
  <si>
    <t>Personnel</t>
  </si>
  <si>
    <t>Equipment</t>
  </si>
  <si>
    <t>Supplies</t>
  </si>
  <si>
    <t>Contractual</t>
  </si>
  <si>
    <t>Total Indirect Costs</t>
  </si>
  <si>
    <t>Organization's Name</t>
  </si>
  <si>
    <t>Project Title</t>
  </si>
  <si>
    <t>Project Duration (February 1, 2025 - March 31, 2029)</t>
  </si>
  <si>
    <t>total</t>
  </si>
  <si>
    <t>Year 1 - 2025</t>
  </si>
  <si>
    <r>
      <rPr>
        <i/>
        <sz val="8"/>
        <color rgb="FF000000"/>
        <rFont val="Times New Roman"/>
      </rPr>
      <t xml:space="preserve">Year 2 - 2026 </t>
    </r>
    <r>
      <rPr>
        <sz val="8"/>
        <color rgb="FF000000"/>
        <rFont val="Times New Roman"/>
      </rPr>
      <t>(include % COLA)</t>
    </r>
  </si>
  <si>
    <r>
      <rPr>
        <i/>
        <sz val="8"/>
        <color rgb="FF000000"/>
        <rFont val="Times New Roman"/>
      </rPr>
      <t xml:space="preserve">Year 3 - 2027 </t>
    </r>
    <r>
      <rPr>
        <sz val="8"/>
        <color rgb="FF000000"/>
        <rFont val="Times New Roman"/>
      </rPr>
      <t>(include % COLA)</t>
    </r>
  </si>
  <si>
    <r>
      <rPr>
        <i/>
        <sz val="8"/>
        <color rgb="FF000000"/>
        <rFont val="Times New Roman"/>
      </rPr>
      <t xml:space="preserve">Year 4 - 2028 </t>
    </r>
    <r>
      <rPr>
        <sz val="8"/>
        <color rgb="FF000000"/>
        <rFont val="Times New Roman"/>
      </rPr>
      <t>(include % COLA)</t>
    </r>
  </si>
  <si>
    <t>Year 4</t>
  </si>
  <si>
    <r>
      <rPr>
        <i/>
        <sz val="8"/>
        <color rgb="FF000000"/>
        <rFont val="Times New Roman"/>
      </rPr>
      <t xml:space="preserve">Year 5 - 2029 </t>
    </r>
    <r>
      <rPr>
        <sz val="8"/>
        <color rgb="FF000000"/>
        <rFont val="Times New Roman"/>
      </rPr>
      <t>(include % COLA)</t>
    </r>
  </si>
  <si>
    <t>Year 5</t>
  </si>
  <si>
    <t xml:space="preserve">total </t>
  </si>
  <si>
    <t>(Description/Purpose/Location)</t>
  </si>
  <si>
    <t>(description, i.e. generators)</t>
  </si>
  <si>
    <t>(description, i.e. chainsaws)</t>
  </si>
  <si>
    <t>.</t>
  </si>
  <si>
    <r>
      <t xml:space="preserve">unit </t>
    </r>
    <r>
      <rPr>
        <sz val="5"/>
        <color theme="1"/>
        <rFont val="Times New Roman"/>
        <family val="1"/>
      </rPr>
      <t>(sub, consultant)</t>
    </r>
  </si>
  <si>
    <t>(description, i.e. consultants)</t>
  </si>
  <si>
    <t>(description, e.g. rental fees, printing services, sub-award, participant support cost)</t>
  </si>
  <si>
    <t xml:space="preserve">(describe direct costs excluded from base and indicate NICRA Provisional, Final, Pre determined or 10% DeMinimus Rate based on MTDC)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</si>
</sst>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_(&quot;$&quot;* #,##0.0_);_(&quot;$&quot;* \(#,##0.0\);_(&quot;$&quot;* &quot;-&quot;??_);_(@_)"/>
  </numFmts>
  <fonts count="36">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Times New Roman"/>
      <family val="1"/>
    </font>
    <font>
      <i/>
      <sz val="10"/>
      <color theme="1"/>
      <name val="Times New Roman"/>
      <family val="1"/>
    </font>
    <font>
      <sz val="8"/>
      <color theme="1"/>
      <name val="Times New Roman"/>
      <family val="1"/>
    </font>
    <font>
      <sz val="11"/>
      <color theme="1"/>
      <name val="Times New Roman"/>
      <family val="1"/>
    </font>
    <font>
      <b/>
      <sz val="8"/>
      <color theme="1"/>
      <name val="Times New Roman"/>
      <family val="1"/>
    </font>
    <font>
      <b/>
      <sz val="9"/>
      <color theme="1"/>
      <name val="Times New Roman"/>
      <family val="1"/>
    </font>
    <font>
      <i/>
      <sz val="8"/>
      <color theme="1"/>
      <name val="Times New Roman"/>
      <family val="1"/>
    </font>
    <font>
      <sz val="10"/>
      <color theme="1"/>
      <name val="Times New Roman"/>
      <family val="1"/>
    </font>
    <font>
      <b/>
      <sz val="10"/>
      <color theme="1"/>
      <name val="Times New Roman"/>
      <family val="1"/>
    </font>
    <font>
      <sz val="11"/>
      <color rgb="FFFF0000"/>
      <name val="Times New Roman"/>
      <family val="1"/>
    </font>
    <font>
      <sz val="7"/>
      <color theme="1"/>
      <name val="Times New Roman"/>
      <family val="1"/>
    </font>
    <font>
      <sz val="5"/>
      <color theme="1"/>
      <name val="Times New Roman"/>
      <family val="1"/>
    </font>
    <font>
      <b/>
      <sz val="12"/>
      <color theme="1"/>
      <name val="Times New Roman"/>
      <family val="1"/>
    </font>
    <font>
      <i/>
      <sz val="8"/>
      <color rgb="FF000000"/>
      <name val="Times New Roman"/>
    </font>
    <font>
      <sz val="8"/>
      <color rgb="FF000000"/>
      <name val="Times New Roman"/>
    </font>
    <font>
      <b/>
      <sz val="11"/>
      <color rgb="FF0070C0"/>
      <name val="Times New Roman"/>
      <family val="1"/>
    </font>
    <font>
      <b/>
      <sz val="11"/>
      <color rgb="FF000000"/>
      <name val="Times New Roman"/>
      <family val="1"/>
    </font>
    <font>
      <sz val="11"/>
      <color rgb="FF000000"/>
      <name val="Times New Roman"/>
      <family val="1"/>
    </font>
    <font>
      <sz val="12"/>
      <color theme="1"/>
      <name val="Times New Roman"/>
      <family val="1"/>
    </font>
    <font>
      <u/>
      <sz val="11"/>
      <color theme="10"/>
      <name val="Times New Roman"/>
      <family val="1"/>
    </font>
    <font>
      <sz val="11"/>
      <name val="Times New Roman"/>
      <family val="1"/>
    </font>
    <font>
      <b/>
      <i/>
      <sz val="11"/>
      <color rgb="FF000000"/>
      <name val="Times New Roman"/>
      <family val="1"/>
    </font>
    <font>
      <sz val="12"/>
      <name val="Aptos Narrow"/>
      <family val="2"/>
      <scheme val="minor"/>
    </font>
    <font>
      <sz val="12"/>
      <color theme="1"/>
      <name val="Aptos Narrow"/>
      <family val="2"/>
      <scheme val="minor"/>
    </font>
    <font>
      <sz val="12"/>
      <color rgb="FF000000"/>
      <name val="Times New Roman"/>
      <family val="1"/>
    </font>
    <font>
      <sz val="11"/>
      <color rgb="FF000000"/>
      <name val="Times New Roman"/>
    </font>
    <font>
      <b/>
      <sz val="11"/>
      <color rgb="FF000000"/>
      <name val="Times New Roman"/>
    </font>
    <font>
      <b/>
      <sz val="11"/>
      <color rgb="FF0070C0"/>
      <name val="Times New Roman"/>
    </font>
    <font>
      <sz val="11"/>
      <color theme="1"/>
      <name val="Times New Roman"/>
    </font>
    <font>
      <sz val="12"/>
      <color theme="1"/>
      <name val="Times New Roman"/>
    </font>
    <font>
      <u/>
      <sz val="11"/>
      <color theme="10"/>
      <name val="Times New Roman"/>
    </font>
    <font>
      <i/>
      <sz val="10"/>
      <color theme="1"/>
      <name val="Times New Roman"/>
    </font>
    <font>
      <sz val="8"/>
      <color theme="1"/>
      <name val="Times New Roman"/>
    </font>
  </fonts>
  <fills count="8">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top style="thin">
        <color theme="0"/>
      </top>
      <bottom/>
      <diagonal/>
    </border>
    <border>
      <left style="thin">
        <color theme="0"/>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82">
    <xf numFmtId="0" fontId="0" fillId="0" borderId="0" xfId="0"/>
    <xf numFmtId="49" fontId="5" fillId="0" borderId="0" xfId="0" applyNumberFormat="1" applyFont="1"/>
    <xf numFmtId="0" fontId="6" fillId="0" borderId="0" xfId="0" applyFont="1"/>
    <xf numFmtId="0" fontId="6" fillId="0" borderId="0" xfId="0" applyFont="1" applyAlignment="1">
      <alignment horizontal="left"/>
    </xf>
    <xf numFmtId="0" fontId="7" fillId="3" borderId="3" xfId="0" applyFont="1" applyFill="1" applyBorder="1" applyAlignment="1">
      <alignment wrapText="1"/>
    </xf>
    <xf numFmtId="0" fontId="7" fillId="3" borderId="4" xfId="0" applyFont="1" applyFill="1" applyBorder="1" applyAlignment="1">
      <alignment wrapText="1"/>
    </xf>
    <xf numFmtId="0" fontId="7" fillId="3" borderId="6" xfId="0" applyFont="1" applyFill="1" applyBorder="1" applyAlignment="1">
      <alignment horizontal="center" vertical="center" wrapText="1"/>
    </xf>
    <xf numFmtId="0" fontId="7" fillId="3" borderId="7" xfId="0" applyFont="1" applyFill="1" applyBorder="1" applyAlignment="1">
      <alignment wrapText="1"/>
    </xf>
    <xf numFmtId="0" fontId="7" fillId="3" borderId="8" xfId="0" applyFont="1" applyFill="1" applyBorder="1" applyAlignment="1">
      <alignment wrapText="1"/>
    </xf>
    <xf numFmtId="0" fontId="7" fillId="3" borderId="1" xfId="0" applyFont="1" applyFill="1" applyBorder="1" applyAlignment="1">
      <alignment horizontal="center" vertical="center" wrapText="1"/>
    </xf>
    <xf numFmtId="49" fontId="3" fillId="4" borderId="2" xfId="0" applyNumberFormat="1" applyFont="1" applyFill="1" applyBorder="1" applyAlignment="1">
      <alignment vertical="center"/>
    </xf>
    <xf numFmtId="0" fontId="3" fillId="4" borderId="10" xfId="0" applyFont="1" applyFill="1" applyBorder="1" applyAlignment="1">
      <alignment vertical="center" wrapText="1"/>
    </xf>
    <xf numFmtId="0" fontId="5" fillId="4" borderId="10" xfId="0"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49" fontId="3" fillId="4" borderId="7" xfId="0" applyNumberFormat="1" applyFont="1" applyFill="1" applyBorder="1" applyAlignment="1">
      <alignment horizontal="left" vertical="center"/>
    </xf>
    <xf numFmtId="0" fontId="3" fillId="4" borderId="8" xfId="0" applyFont="1" applyFill="1" applyBorder="1" applyAlignment="1">
      <alignment vertical="center" wrapText="1"/>
    </xf>
    <xf numFmtId="0" fontId="5" fillId="4" borderId="8" xfId="0" applyFont="1" applyFill="1" applyBorder="1" applyAlignment="1">
      <alignment horizontal="center" vertical="center" wrapText="1"/>
    </xf>
    <xf numFmtId="0" fontId="0" fillId="0" borderId="0" xfId="0" applyAlignment="1">
      <alignment vertical="center"/>
    </xf>
    <xf numFmtId="49" fontId="5" fillId="5" borderId="3" xfId="0" applyNumberFormat="1" applyFont="1" applyFill="1" applyBorder="1"/>
    <xf numFmtId="0" fontId="9" fillId="5" borderId="4" xfId="0" applyFont="1" applyFill="1" applyBorder="1" applyAlignment="1">
      <alignment wrapText="1"/>
    </xf>
    <xf numFmtId="0" fontId="10" fillId="5" borderId="4" xfId="0" applyFont="1" applyFill="1" applyBorder="1" applyAlignment="1">
      <alignment wrapText="1"/>
    </xf>
    <xf numFmtId="4" fontId="10" fillId="5" borderId="9" xfId="0" applyNumberFormat="1" applyFont="1" applyFill="1" applyBorder="1" applyAlignment="1">
      <alignment wrapText="1"/>
    </xf>
    <xf numFmtId="49" fontId="5" fillId="5" borderId="2" xfId="0" applyNumberFormat="1" applyFont="1" applyFill="1" applyBorder="1" applyAlignment="1">
      <alignment horizontal="left"/>
    </xf>
    <xf numFmtId="0" fontId="5" fillId="2" borderId="5" xfId="0" applyFont="1" applyFill="1" applyBorder="1" applyAlignment="1" applyProtection="1">
      <alignment vertical="center" wrapText="1"/>
      <protection locked="0"/>
    </xf>
    <xf numFmtId="0" fontId="5" fillId="2" borderId="5"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4" fontId="5" fillId="2" borderId="1" xfId="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44" fontId="10" fillId="0" borderId="1" xfId="1" applyFont="1" applyBorder="1" applyAlignment="1">
      <alignment horizontal="right" vertical="center" wrapText="1"/>
    </xf>
    <xf numFmtId="49" fontId="5" fillId="5" borderId="7" xfId="0" applyNumberFormat="1" applyFont="1" applyFill="1" applyBorder="1" applyAlignment="1">
      <alignment horizontal="left"/>
    </xf>
    <xf numFmtId="0" fontId="5" fillId="0" borderId="5" xfId="0" applyFont="1" applyBorder="1" applyAlignment="1">
      <alignment vertical="center" wrapText="1"/>
    </xf>
    <xf numFmtId="44" fontId="5" fillId="0" borderId="1" xfId="1" applyFont="1" applyBorder="1"/>
    <xf numFmtId="10" fontId="5" fillId="2" borderId="1" xfId="2" applyNumberFormat="1" applyFont="1" applyFill="1" applyBorder="1" applyProtection="1">
      <protection locked="0"/>
    </xf>
    <xf numFmtId="44" fontId="10" fillId="0" borderId="1" xfId="1" applyFont="1" applyBorder="1"/>
    <xf numFmtId="0" fontId="5" fillId="2" borderId="11" xfId="0" applyFont="1" applyFill="1" applyBorder="1" applyAlignment="1" applyProtection="1">
      <alignment vertical="center" wrapText="1"/>
      <protection locked="0"/>
    </xf>
    <xf numFmtId="0" fontId="9" fillId="5" borderId="8" xfId="0" applyFont="1" applyFill="1" applyBorder="1" applyAlignment="1">
      <alignment wrapText="1"/>
    </xf>
    <xf numFmtId="0" fontId="5" fillId="5" borderId="8" xfId="0" applyFont="1" applyFill="1" applyBorder="1" applyAlignment="1">
      <alignment horizontal="center" vertical="center" wrapText="1"/>
    </xf>
    <xf numFmtId="165" fontId="5" fillId="5" borderId="8" xfId="1" applyNumberFormat="1" applyFont="1" applyFill="1" applyBorder="1" applyAlignment="1">
      <alignment horizontal="center" vertical="center" wrapText="1"/>
    </xf>
    <xf numFmtId="164" fontId="5" fillId="5" borderId="8" xfId="0" applyNumberFormat="1" applyFont="1" applyFill="1" applyBorder="1" applyAlignment="1">
      <alignment horizontal="center" vertical="center" wrapText="1"/>
    </xf>
    <xf numFmtId="165" fontId="10" fillId="5" borderId="11" xfId="1" applyNumberFormat="1" applyFont="1" applyFill="1" applyBorder="1" applyAlignment="1">
      <alignment horizontal="right" wrapText="1"/>
    </xf>
    <xf numFmtId="164" fontId="5" fillId="5" borderId="8" xfId="2" applyNumberFormat="1" applyFont="1" applyFill="1" applyBorder="1" applyAlignment="1">
      <alignment horizontal="center" vertical="center" wrapText="1"/>
    </xf>
    <xf numFmtId="44" fontId="10" fillId="0" borderId="12" xfId="1" applyFont="1" applyBorder="1" applyAlignment="1">
      <alignment horizontal="right" vertical="center" wrapText="1"/>
    </xf>
    <xf numFmtId="44" fontId="10" fillId="0" borderId="1" xfId="1" applyFont="1" applyFill="1" applyBorder="1"/>
    <xf numFmtId="0" fontId="9" fillId="5" borderId="11" xfId="0" applyFont="1" applyFill="1" applyBorder="1" applyAlignment="1">
      <alignment wrapText="1"/>
    </xf>
    <xf numFmtId="0" fontId="11" fillId="5" borderId="10" xfId="0" applyFont="1" applyFill="1" applyBorder="1" applyAlignment="1">
      <alignment wrapText="1"/>
    </xf>
    <xf numFmtId="0" fontId="11" fillId="5" borderId="10" xfId="0" applyFont="1" applyFill="1" applyBorder="1" applyAlignment="1">
      <alignment horizontal="right" wrapText="1"/>
    </xf>
    <xf numFmtId="4" fontId="11" fillId="5" borderId="10" xfId="0" applyNumberFormat="1" applyFont="1" applyFill="1" applyBorder="1" applyAlignment="1">
      <alignment wrapText="1"/>
    </xf>
    <xf numFmtId="49" fontId="3" fillId="4" borderId="3" xfId="0" applyNumberFormat="1" applyFont="1" applyFill="1" applyBorder="1" applyAlignment="1">
      <alignment vertical="center"/>
    </xf>
    <xf numFmtId="4" fontId="5" fillId="4" borderId="10" xfId="0" applyNumberFormat="1" applyFont="1" applyFill="1" applyBorder="1" applyAlignment="1">
      <alignment horizontal="center" vertical="center" wrapText="1"/>
    </xf>
    <xf numFmtId="49" fontId="5" fillId="5" borderId="7" xfId="0" applyNumberFormat="1" applyFont="1" applyFill="1" applyBorder="1" applyAlignment="1">
      <alignment vertical="center"/>
    </xf>
    <xf numFmtId="0" fontId="7" fillId="0" borderId="10" xfId="0" applyFont="1" applyBorder="1" applyAlignment="1">
      <alignment vertical="center" wrapText="1"/>
    </xf>
    <xf numFmtId="0" fontId="7" fillId="0" borderId="5" xfId="0" applyFont="1" applyBorder="1" applyAlignment="1">
      <alignment vertical="center" wrapText="1"/>
    </xf>
    <xf numFmtId="49" fontId="5" fillId="6" borderId="2" xfId="0" applyNumberFormat="1" applyFont="1" applyFill="1" applyBorder="1" applyAlignment="1">
      <alignment vertical="center"/>
    </xf>
    <xf numFmtId="44" fontId="5" fillId="2" borderId="1" xfId="1" applyFont="1" applyFill="1" applyBorder="1" applyAlignment="1" applyProtection="1">
      <alignment vertical="center" wrapText="1"/>
      <protection locked="0"/>
    </xf>
    <xf numFmtId="44" fontId="5" fillId="0" borderId="1" xfId="1" applyFont="1" applyBorder="1" applyAlignment="1">
      <alignment horizontal="right" vertical="center" wrapText="1"/>
    </xf>
    <xf numFmtId="3" fontId="5" fillId="2" borderId="1" xfId="0" applyNumberFormat="1" applyFont="1" applyFill="1" applyBorder="1" applyAlignment="1" applyProtection="1">
      <alignment horizontal="right" vertical="center" wrapText="1"/>
      <protection locked="0"/>
    </xf>
    <xf numFmtId="3" fontId="5" fillId="2" borderId="5" xfId="0" applyNumberFormat="1" applyFont="1" applyFill="1" applyBorder="1" applyAlignment="1" applyProtection="1">
      <alignment horizontal="right" vertical="center" wrapText="1"/>
      <protection locked="0"/>
    </xf>
    <xf numFmtId="49" fontId="5" fillId="5" borderId="2" xfId="0" applyNumberFormat="1" applyFont="1" applyFill="1" applyBorder="1"/>
    <xf numFmtId="165" fontId="11" fillId="0" borderId="10" xfId="0" applyNumberFormat="1" applyFont="1" applyBorder="1" applyAlignment="1">
      <alignment vertical="center" wrapText="1"/>
    </xf>
    <xf numFmtId="165" fontId="11" fillId="0" borderId="5" xfId="0" applyNumberFormat="1" applyFont="1" applyBorder="1" applyAlignment="1">
      <alignment vertical="center" wrapText="1"/>
    </xf>
    <xf numFmtId="49" fontId="5" fillId="6" borderId="2" xfId="0" applyNumberFormat="1" applyFont="1" applyFill="1" applyBorder="1" applyAlignment="1" applyProtection="1">
      <alignment vertical="center"/>
      <protection locked="0"/>
    </xf>
    <xf numFmtId="44" fontId="5" fillId="2" borderId="1" xfId="1" applyFont="1" applyFill="1" applyBorder="1" applyAlignment="1">
      <alignment horizontal="center" vertical="center" wrapText="1"/>
    </xf>
    <xf numFmtId="0" fontId="5" fillId="5" borderId="7" xfId="0" applyFont="1" applyFill="1" applyBorder="1"/>
    <xf numFmtId="0" fontId="5" fillId="5" borderId="10" xfId="0" applyFont="1" applyFill="1" applyBorder="1"/>
    <xf numFmtId="0" fontId="11" fillId="5" borderId="10" xfId="0" applyFont="1" applyFill="1" applyBorder="1"/>
    <xf numFmtId="4" fontId="11" fillId="5" borderId="10" xfId="0" applyNumberFormat="1" applyFont="1" applyFill="1" applyBorder="1"/>
    <xf numFmtId="49" fontId="3" fillId="4" borderId="13" xfId="0" applyNumberFormat="1" applyFont="1" applyFill="1" applyBorder="1" applyAlignment="1">
      <alignment vertical="center"/>
    </xf>
    <xf numFmtId="0" fontId="5" fillId="4" borderId="0" xfId="0" applyFont="1" applyFill="1" applyAlignment="1">
      <alignment horizontal="center" vertical="center" wrapText="1"/>
    </xf>
    <xf numFmtId="4" fontId="5" fillId="4" borderId="14" xfId="0" applyNumberFormat="1" applyFont="1" applyFill="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xf numFmtId="0" fontId="5" fillId="5" borderId="2" xfId="0" applyFont="1" applyFill="1" applyBorder="1"/>
    <xf numFmtId="0" fontId="3" fillId="4" borderId="0" xfId="0" applyFont="1" applyFill="1" applyAlignment="1">
      <alignment vertical="center" wrapText="1"/>
    </xf>
    <xf numFmtId="165" fontId="5" fillId="2" borderId="2" xfId="1" applyNumberFormat="1" applyFont="1" applyFill="1" applyBorder="1" applyAlignment="1" applyProtection="1">
      <alignment horizontal="center" vertical="center"/>
      <protection locked="0"/>
    </xf>
    <xf numFmtId="165" fontId="5" fillId="2" borderId="5" xfId="1" applyNumberFormat="1" applyFont="1" applyFill="1" applyBorder="1" applyAlignment="1" applyProtection="1">
      <alignment horizontal="center" vertical="center"/>
      <protection locked="0"/>
    </xf>
    <xf numFmtId="44" fontId="10" fillId="0" borderId="1" xfId="1" applyFont="1" applyBorder="1" applyAlignment="1">
      <alignment horizontal="right" vertical="center"/>
    </xf>
    <xf numFmtId="49" fontId="5" fillId="5" borderId="2" xfId="0" applyNumberFormat="1" applyFont="1" applyFill="1" applyBorder="1" applyAlignment="1">
      <alignment horizontal="left" vertical="center"/>
    </xf>
    <xf numFmtId="0" fontId="5" fillId="2" borderId="10" xfId="0" applyFont="1" applyFill="1" applyBorder="1" applyAlignment="1" applyProtection="1">
      <alignment horizontal="left" indent="1"/>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165" fontId="10" fillId="5" borderId="1" xfId="1" applyNumberFormat="1" applyFont="1" applyFill="1" applyBorder="1"/>
    <xf numFmtId="0" fontId="5" fillId="2" borderId="10" xfId="0" applyFont="1" applyFill="1" applyBorder="1" applyAlignment="1" applyProtection="1">
      <alignment horizontal="left" vertical="center" wrapText="1" indent="1"/>
      <protection locked="0"/>
    </xf>
    <xf numFmtId="0" fontId="5" fillId="2" borderId="6" xfId="0" applyFont="1" applyFill="1" applyBorder="1" applyAlignment="1" applyProtection="1">
      <alignment horizontal="center" vertical="center"/>
      <protection locked="0"/>
    </xf>
    <xf numFmtId="0" fontId="5" fillId="2" borderId="10" xfId="0" applyFont="1" applyFill="1" applyBorder="1" applyAlignment="1" applyProtection="1">
      <alignment vertical="center" wrapText="1"/>
      <protection locked="0"/>
    </xf>
    <xf numFmtId="44" fontId="10" fillId="0" borderId="15" xfId="1" applyFont="1" applyBorder="1" applyAlignment="1">
      <alignment horizontal="right" vertical="center"/>
    </xf>
    <xf numFmtId="49" fontId="5" fillId="5" borderId="10" xfId="0" applyNumberFormat="1" applyFont="1" applyFill="1" applyBorder="1"/>
    <xf numFmtId="0" fontId="6" fillId="5" borderId="10" xfId="0" applyFont="1" applyFill="1" applyBorder="1" applyAlignment="1">
      <alignment horizontal="center"/>
    </xf>
    <xf numFmtId="4" fontId="6" fillId="5" borderId="10" xfId="0" applyNumberFormat="1" applyFont="1" applyFill="1" applyBorder="1" applyAlignment="1">
      <alignment horizontal="center"/>
    </xf>
    <xf numFmtId="0" fontId="11" fillId="0" borderId="0" xfId="0" applyFont="1" applyAlignment="1">
      <alignment horizontal="left" wrapText="1"/>
    </xf>
    <xf numFmtId="0" fontId="3" fillId="4" borderId="4" xfId="0" applyFont="1" applyFill="1" applyBorder="1" applyAlignment="1">
      <alignment vertical="center" wrapText="1"/>
    </xf>
    <xf numFmtId="0" fontId="5" fillId="4" borderId="4" xfId="0" applyFont="1" applyFill="1" applyBorder="1" applyAlignment="1">
      <alignment horizontal="center" vertical="center" wrapText="1"/>
    </xf>
    <xf numFmtId="4" fontId="5" fillId="4" borderId="4" xfId="0" applyNumberFormat="1" applyFont="1" applyFill="1" applyBorder="1" applyAlignment="1">
      <alignment horizontal="center" vertical="center" wrapText="1"/>
    </xf>
    <xf numFmtId="0" fontId="3" fillId="4" borderId="5" xfId="0" applyFont="1" applyFill="1" applyBorder="1" applyAlignment="1">
      <alignment vertical="center" wrapText="1"/>
    </xf>
    <xf numFmtId="4" fontId="5" fillId="4" borderId="2" xfId="0" applyNumberFormat="1" applyFont="1" applyFill="1" applyBorder="1" applyAlignment="1">
      <alignment vertical="center" wrapText="1"/>
    </xf>
    <xf numFmtId="49" fontId="3" fillId="4" borderId="7" xfId="0" applyNumberFormat="1" applyFont="1" applyFill="1" applyBorder="1" applyAlignment="1">
      <alignment vertical="center"/>
    </xf>
    <xf numFmtId="0" fontId="5" fillId="2" borderId="8" xfId="0" applyFont="1" applyFill="1" applyBorder="1" applyAlignment="1" applyProtection="1">
      <alignment vertical="center" wrapText="1"/>
      <protection locked="0"/>
    </xf>
    <xf numFmtId="10" fontId="5" fillId="2" borderId="2" xfId="2" applyNumberFormat="1" applyFont="1" applyFill="1" applyBorder="1" applyAlignment="1" applyProtection="1">
      <alignment vertical="center" wrapText="1"/>
      <protection locked="0"/>
    </xf>
    <xf numFmtId="49" fontId="3" fillId="3" borderId="2" xfId="0" applyNumberFormat="1" applyFont="1" applyFill="1" applyBorder="1" applyAlignment="1">
      <alignment vertical="center"/>
    </xf>
    <xf numFmtId="0" fontId="15" fillId="3" borderId="10" xfId="0" applyFont="1" applyFill="1" applyBorder="1" applyAlignment="1">
      <alignment vertical="center" wrapText="1"/>
    </xf>
    <xf numFmtId="0" fontId="5" fillId="3" borderId="10" xfId="0" applyFont="1" applyFill="1" applyBorder="1" applyAlignment="1">
      <alignment horizontal="left" vertical="center"/>
    </xf>
    <xf numFmtId="0" fontId="5" fillId="3" borderId="10" xfId="0" applyFont="1" applyFill="1" applyBorder="1" applyAlignment="1">
      <alignment horizontal="center" vertical="center" wrapText="1"/>
    </xf>
    <xf numFmtId="4" fontId="5" fillId="3" borderId="10" xfId="0" applyNumberFormat="1" applyFont="1" applyFill="1" applyBorder="1" applyAlignment="1">
      <alignment horizontal="center" vertical="center" wrapText="1"/>
    </xf>
    <xf numFmtId="0" fontId="16" fillId="5" borderId="8" xfId="0" applyFont="1" applyFill="1" applyBorder="1" applyAlignment="1">
      <alignment wrapText="1"/>
    </xf>
    <xf numFmtId="0" fontId="6" fillId="0" borderId="0" xfId="0" applyFont="1" applyAlignment="1">
      <alignment vertical="center" wrapText="1"/>
    </xf>
    <xf numFmtId="0" fontId="6" fillId="0" borderId="0" xfId="0" applyFont="1" applyAlignment="1">
      <alignment horizontal="left" vertical="center" wrapText="1"/>
    </xf>
    <xf numFmtId="4" fontId="10" fillId="4" borderId="5" xfId="0" applyNumberFormat="1" applyFont="1" applyFill="1" applyBorder="1" applyAlignment="1">
      <alignment horizontal="right"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5" fillId="2" borderId="1" xfId="1" applyFont="1" applyFill="1" applyBorder="1" applyAlignment="1" applyProtection="1">
      <alignment horizontal="center" vertical="center" wrapText="1"/>
    </xf>
    <xf numFmtId="164" fontId="5" fillId="2" borderId="1" xfId="0" applyNumberFormat="1" applyFont="1" applyFill="1" applyBorder="1" applyAlignment="1">
      <alignment horizontal="center" vertical="center" wrapText="1"/>
    </xf>
    <xf numFmtId="44" fontId="10" fillId="0" borderId="1" xfId="1" applyFont="1" applyBorder="1" applyAlignment="1" applyProtection="1">
      <alignment horizontal="right" vertical="center" wrapText="1"/>
    </xf>
    <xf numFmtId="44" fontId="5" fillId="0" borderId="1" xfId="1" applyFont="1" applyBorder="1" applyProtection="1"/>
    <xf numFmtId="10" fontId="5" fillId="2" borderId="1" xfId="2" applyNumberFormat="1" applyFont="1" applyFill="1" applyBorder="1" applyProtection="1"/>
    <xf numFmtId="44" fontId="10" fillId="0" borderId="1" xfId="1" applyFont="1" applyBorder="1" applyProtection="1"/>
    <xf numFmtId="0" fontId="5" fillId="2" borderId="11" xfId="0" applyFont="1" applyFill="1" applyBorder="1" applyAlignment="1">
      <alignment vertical="center" wrapText="1"/>
    </xf>
    <xf numFmtId="165" fontId="5" fillId="5" borderId="8" xfId="1" applyNumberFormat="1" applyFont="1" applyFill="1" applyBorder="1" applyAlignment="1" applyProtection="1">
      <alignment horizontal="center" vertical="center" wrapText="1"/>
    </xf>
    <xf numFmtId="165" fontId="10" fillId="5" borderId="11" xfId="1" applyNumberFormat="1" applyFont="1" applyFill="1" applyBorder="1" applyAlignment="1" applyProtection="1">
      <alignment horizontal="right" wrapText="1"/>
    </xf>
    <xf numFmtId="164" fontId="5" fillId="5" borderId="8" xfId="2" applyNumberFormat="1" applyFont="1" applyFill="1" applyBorder="1" applyAlignment="1" applyProtection="1">
      <alignment horizontal="center" vertical="center" wrapText="1"/>
    </xf>
    <xf numFmtId="44" fontId="10" fillId="0" borderId="12" xfId="1" applyFont="1" applyBorder="1" applyAlignment="1" applyProtection="1">
      <alignment horizontal="right" vertical="center" wrapText="1"/>
    </xf>
    <xf numFmtId="44" fontId="10" fillId="0" borderId="1" xfId="1" applyFont="1" applyFill="1" applyBorder="1" applyProtection="1"/>
    <xf numFmtId="44" fontId="5" fillId="2" borderId="1" xfId="1" applyFont="1" applyFill="1" applyBorder="1" applyAlignment="1" applyProtection="1">
      <alignment vertical="center" wrapText="1"/>
    </xf>
    <xf numFmtId="44" fontId="5" fillId="0" borderId="1" xfId="1" applyFont="1" applyBorder="1" applyAlignment="1" applyProtection="1">
      <alignment horizontal="right" vertical="center" wrapText="1"/>
    </xf>
    <xf numFmtId="3" fontId="5" fillId="2" borderId="1" xfId="0" applyNumberFormat="1"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4" fontId="10" fillId="4" borderId="14" xfId="0" applyNumberFormat="1" applyFont="1" applyFill="1" applyBorder="1" applyAlignment="1">
      <alignment horizontal="right" vertical="center" wrapText="1"/>
    </xf>
    <xf numFmtId="165" fontId="5" fillId="2" borderId="2"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44" fontId="10" fillId="0" borderId="1" xfId="1" applyFont="1" applyBorder="1" applyAlignment="1" applyProtection="1">
      <alignment horizontal="right" vertical="center"/>
    </xf>
    <xf numFmtId="0" fontId="5" fillId="2" borderId="1" xfId="0" applyFont="1" applyFill="1" applyBorder="1" applyAlignment="1">
      <alignment horizontal="center" vertical="center"/>
    </xf>
    <xf numFmtId="165" fontId="10" fillId="5" borderId="1" xfId="1" applyNumberFormat="1" applyFont="1" applyFill="1" applyBorder="1" applyProtection="1"/>
    <xf numFmtId="0" fontId="5" fillId="2" borderId="6" xfId="0" applyFont="1" applyFill="1" applyBorder="1" applyAlignment="1">
      <alignment horizontal="center" vertical="center"/>
    </xf>
    <xf numFmtId="0" fontId="5" fillId="2" borderId="10" xfId="0" applyFont="1" applyFill="1" applyBorder="1" applyAlignment="1">
      <alignment vertical="center" wrapText="1"/>
    </xf>
    <xf numFmtId="44" fontId="10" fillId="0" borderId="15" xfId="1" applyFont="1" applyBorder="1" applyAlignment="1" applyProtection="1">
      <alignment horizontal="right" vertical="center"/>
    </xf>
    <xf numFmtId="0" fontId="5" fillId="2" borderId="8" xfId="0" applyFont="1" applyFill="1" applyBorder="1" applyAlignment="1">
      <alignment vertical="center" wrapText="1"/>
    </xf>
    <xf numFmtId="10" fontId="5" fillId="2" borderId="2" xfId="2" applyNumberFormat="1" applyFont="1" applyFill="1" applyBorder="1" applyAlignment="1" applyProtection="1">
      <alignment vertical="center" wrapText="1"/>
    </xf>
    <xf numFmtId="0" fontId="25" fillId="0" borderId="0" xfId="0" applyFont="1"/>
    <xf numFmtId="0" fontId="26" fillId="0" borderId="0" xfId="0" applyFont="1"/>
    <xf numFmtId="49" fontId="6" fillId="4" borderId="10" xfId="0" applyNumberFormat="1" applyFont="1" applyFill="1" applyBorder="1" applyAlignment="1">
      <alignment vertical="center"/>
    </xf>
    <xf numFmtId="3" fontId="6" fillId="6" borderId="1" xfId="0" applyNumberFormat="1" applyFont="1" applyFill="1" applyBorder="1" applyAlignment="1">
      <alignment horizontal="right" vertical="center" wrapText="1"/>
    </xf>
    <xf numFmtId="49" fontId="3" fillId="4" borderId="8" xfId="0" applyNumberFormat="1" applyFont="1" applyFill="1" applyBorder="1" applyAlignment="1">
      <alignment vertical="center"/>
    </xf>
    <xf numFmtId="49" fontId="3" fillId="4" borderId="0" xfId="0" applyNumberFormat="1" applyFont="1" applyFill="1" applyAlignment="1">
      <alignment vertical="center"/>
    </xf>
    <xf numFmtId="49" fontId="3" fillId="4" borderId="10" xfId="0" applyNumberFormat="1" applyFont="1" applyFill="1" applyBorder="1" applyAlignment="1">
      <alignment vertical="center"/>
    </xf>
    <xf numFmtId="0" fontId="27" fillId="0" borderId="0" xfId="0" applyFont="1"/>
    <xf numFmtId="49" fontId="15" fillId="3" borderId="2" xfId="0" applyNumberFormat="1" applyFont="1" applyFill="1" applyBorder="1" applyAlignment="1">
      <alignment vertical="center"/>
    </xf>
    <xf numFmtId="49" fontId="15" fillId="3" borderId="10" xfId="0" applyNumberFormat="1" applyFont="1" applyFill="1" applyBorder="1" applyAlignment="1">
      <alignment vertical="center"/>
    </xf>
    <xf numFmtId="0" fontId="6" fillId="6" borderId="0" xfId="0" applyFont="1" applyFill="1"/>
    <xf numFmtId="0" fontId="20" fillId="6" borderId="0" xfId="0" applyFont="1" applyFill="1" applyAlignment="1">
      <alignment horizontal="left"/>
    </xf>
    <xf numFmtId="0" fontId="6" fillId="0" borderId="0" xfId="0" applyFont="1" applyAlignment="1">
      <alignment vertical="center"/>
    </xf>
    <xf numFmtId="0" fontId="21" fillId="0" borderId="0" xfId="0" applyFont="1" applyAlignment="1">
      <alignment vertical="center"/>
    </xf>
    <xf numFmtId="0" fontId="6" fillId="0" borderId="0" xfId="0" applyFont="1" applyAlignment="1">
      <alignment horizontal="left" vertical="center"/>
    </xf>
    <xf numFmtId="0" fontId="22" fillId="0" borderId="0" xfId="3" applyFont="1" applyBorder="1" applyAlignment="1">
      <alignment horizontal="left" vertical="center" indent="1"/>
    </xf>
    <xf numFmtId="0" fontId="23" fillId="0" borderId="0" xfId="3" applyFont="1" applyBorder="1" applyAlignment="1">
      <alignment vertical="center"/>
    </xf>
    <xf numFmtId="0" fontId="23" fillId="0" borderId="0" xfId="3" applyFont="1" applyBorder="1" applyAlignment="1">
      <alignment horizontal="left" vertical="center" indent="1"/>
    </xf>
    <xf numFmtId="0" fontId="0" fillId="0" borderId="0" xfId="0" applyAlignment="1">
      <alignment wrapText="1"/>
    </xf>
    <xf numFmtId="0" fontId="31" fillId="6" borderId="0" xfId="0" applyFont="1" applyFill="1"/>
    <xf numFmtId="0" fontId="33" fillId="0" borderId="0" xfId="3" applyFont="1" applyBorder="1" applyAlignment="1">
      <alignment vertical="center"/>
    </xf>
    <xf numFmtId="0" fontId="6" fillId="6" borderId="0" xfId="0" applyFont="1" applyFill="1" applyAlignment="1">
      <alignment horizontal="right"/>
    </xf>
    <xf numFmtId="0" fontId="6" fillId="0" borderId="0" xfId="0" applyFont="1" applyAlignment="1">
      <alignment horizontal="right"/>
    </xf>
    <xf numFmtId="0" fontId="6" fillId="6" borderId="0" xfId="0" applyFont="1" applyFill="1" applyAlignment="1">
      <alignment horizontal="right" vertical="center"/>
    </xf>
    <xf numFmtId="0" fontId="6" fillId="6" borderId="0" xfId="0" applyFont="1" applyFill="1" applyAlignment="1">
      <alignment horizontal="right" vertical="top"/>
    </xf>
    <xf numFmtId="0" fontId="32" fillId="0" borderId="0" xfId="0" applyFont="1" applyAlignment="1">
      <alignment vertical="center"/>
    </xf>
    <xf numFmtId="0" fontId="33" fillId="0" borderId="0" xfId="3" applyFont="1" applyBorder="1" applyAlignment="1">
      <alignment horizontal="left" vertical="center"/>
    </xf>
    <xf numFmtId="0" fontId="31" fillId="0" borderId="0" xfId="0" applyFont="1"/>
    <xf numFmtId="0" fontId="6" fillId="0" borderId="17" xfId="0" applyFont="1" applyBorder="1" applyAlignment="1">
      <alignment vertical="center"/>
    </xf>
    <xf numFmtId="0" fontId="33" fillId="0" borderId="0" xfId="3" applyFont="1" applyBorder="1" applyAlignment="1">
      <alignment horizontal="left" vertical="center" indent="1"/>
    </xf>
    <xf numFmtId="49" fontId="0" fillId="0" borderId="0" xfId="0" applyNumberFormat="1"/>
    <xf numFmtId="49" fontId="4" fillId="0" borderId="0" xfId="0" quotePrefix="1" applyNumberFormat="1" applyFont="1"/>
    <xf numFmtId="49" fontId="4" fillId="0" borderId="0" xfId="0" applyNumberFormat="1" applyFont="1"/>
    <xf numFmtId="0" fontId="6" fillId="0" borderId="0" xfId="0" applyFont="1" applyAlignment="1">
      <alignment horizontal="left" vertical="center"/>
    </xf>
    <xf numFmtId="0" fontId="3" fillId="6" borderId="0" xfId="0" applyFont="1" applyFill="1" applyAlignment="1">
      <alignment horizontal="center"/>
    </xf>
    <xf numFmtId="0" fontId="6" fillId="6" borderId="0" xfId="0" applyFont="1" applyFill="1" applyAlignment="1">
      <alignment horizontal="left"/>
    </xf>
    <xf numFmtId="0" fontId="19" fillId="6" borderId="0" xfId="0" applyFont="1" applyFill="1" applyAlignment="1">
      <alignment horizontal="left"/>
    </xf>
    <xf numFmtId="0" fontId="20" fillId="6" borderId="0" xfId="0" applyFont="1" applyFill="1" applyAlignment="1">
      <alignment horizontal="left" vertical="center" wrapText="1"/>
    </xf>
    <xf numFmtId="0" fontId="6" fillId="6" borderId="0" xfId="0" applyFont="1" applyFill="1" applyAlignment="1">
      <alignment horizontal="left" wrapText="1"/>
    </xf>
    <xf numFmtId="0" fontId="3" fillId="6" borderId="0" xfId="0" applyFont="1" applyFill="1" applyAlignment="1">
      <alignment horizontal="left"/>
    </xf>
    <xf numFmtId="0" fontId="6" fillId="0" borderId="0" xfId="0" applyFont="1" applyAlignment="1">
      <alignment horizontal="left" vertical="center" wrapText="1"/>
    </xf>
    <xf numFmtId="0" fontId="5" fillId="5" borderId="10" xfId="0" applyFont="1" applyFill="1" applyBorder="1" applyAlignment="1">
      <alignment horizontal="left" wrapText="1"/>
    </xf>
    <xf numFmtId="44" fontId="5" fillId="5" borderId="10" xfId="1" applyFont="1" applyFill="1" applyBorder="1" applyAlignment="1" applyProtection="1">
      <alignment horizontal="left" vertical="center" wrapText="1"/>
    </xf>
    <xf numFmtId="44" fontId="5" fillId="5" borderId="5" xfId="1" applyFont="1" applyFill="1" applyBorder="1" applyAlignment="1" applyProtection="1">
      <alignment horizontal="left" vertical="center" wrapText="1"/>
    </xf>
    <xf numFmtId="44" fontId="5" fillId="5" borderId="10" xfId="1" applyFont="1" applyFill="1" applyBorder="1" applyAlignment="1" applyProtection="1">
      <alignment horizontal="center" wrapText="1"/>
    </xf>
    <xf numFmtId="44" fontId="5" fillId="5" borderId="5" xfId="1" applyFont="1" applyFill="1" applyBorder="1" applyAlignment="1" applyProtection="1">
      <alignment horizontal="center" wrapText="1"/>
    </xf>
    <xf numFmtId="0" fontId="7" fillId="5" borderId="2" xfId="0" applyFont="1" applyFill="1" applyBorder="1" applyAlignment="1">
      <alignment horizontal="left" wrapText="1"/>
    </xf>
    <xf numFmtId="0" fontId="7" fillId="5" borderId="10" xfId="0" applyFont="1" applyFill="1" applyBorder="1" applyAlignment="1">
      <alignment horizontal="left" wrapText="1"/>
    </xf>
    <xf numFmtId="165" fontId="11" fillId="5" borderId="10" xfId="1" applyNumberFormat="1" applyFont="1" applyFill="1" applyBorder="1" applyAlignment="1" applyProtection="1">
      <alignment horizontal="center" wrapText="1"/>
    </xf>
    <xf numFmtId="165" fontId="11" fillId="5" borderId="5" xfId="1" applyNumberFormat="1" applyFont="1" applyFill="1" applyBorder="1" applyAlignment="1" applyProtection="1">
      <alignment horizontal="center" wrapText="1"/>
    </xf>
    <xf numFmtId="0" fontId="7" fillId="5" borderId="7" xfId="0" applyFont="1" applyFill="1" applyBorder="1" applyAlignment="1">
      <alignment horizontal="left" wrapText="1"/>
    </xf>
    <xf numFmtId="165" fontId="11" fillId="5" borderId="10" xfId="1" applyNumberFormat="1" applyFont="1" applyFill="1" applyBorder="1" applyAlignment="1" applyProtection="1">
      <alignment horizontal="right" wrapText="1"/>
    </xf>
    <xf numFmtId="165" fontId="11" fillId="5" borderId="5" xfId="1" applyNumberFormat="1" applyFont="1" applyFill="1" applyBorder="1" applyAlignment="1" applyProtection="1">
      <alignment horizontal="right" wrapText="1"/>
    </xf>
    <xf numFmtId="49" fontId="3" fillId="0" borderId="0" xfId="0" applyNumberFormat="1" applyFont="1" applyAlignment="1">
      <alignment horizontal="center"/>
    </xf>
    <xf numFmtId="49" fontId="4" fillId="2" borderId="0" xfId="0" applyNumberFormat="1" applyFont="1" applyFill="1" applyAlignment="1">
      <alignment horizontal="center"/>
    </xf>
    <xf numFmtId="0" fontId="7" fillId="3" borderId="1" xfId="0" applyFont="1" applyFill="1" applyBorder="1" applyAlignment="1">
      <alignment horizont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 xfId="0" applyFont="1" applyFill="1" applyBorder="1" applyAlignment="1">
      <alignment horizontal="center" wrapText="1"/>
    </xf>
    <xf numFmtId="0" fontId="8" fillId="3" borderId="9" xfId="0" applyFont="1" applyFill="1" applyBorder="1" applyAlignment="1">
      <alignment horizontal="center" wrapText="1"/>
    </xf>
    <xf numFmtId="0" fontId="5" fillId="2" borderId="1" xfId="0" applyFont="1" applyFill="1" applyBorder="1" applyAlignment="1">
      <alignment horizontal="left" vertical="top" wrapText="1"/>
    </xf>
    <xf numFmtId="44" fontId="10" fillId="0" borderId="1" xfId="1" applyFont="1" applyBorder="1" applyAlignment="1" applyProtection="1">
      <alignment horizontal="center"/>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5" xfId="0" applyFont="1" applyFill="1" applyBorder="1" applyAlignment="1">
      <alignment horizontal="center" vertical="top"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44" fontId="11" fillId="5" borderId="10" xfId="1" applyFont="1" applyFill="1" applyBorder="1" applyAlignment="1" applyProtection="1">
      <alignment horizontal="center"/>
    </xf>
    <xf numFmtId="44" fontId="11" fillId="5" borderId="5" xfId="1" applyFont="1" applyFill="1" applyBorder="1" applyAlignment="1" applyProtection="1">
      <alignment horizontal="center"/>
    </xf>
    <xf numFmtId="0" fontId="5" fillId="5" borderId="7" xfId="0" applyFont="1" applyFill="1" applyBorder="1" applyAlignment="1">
      <alignment horizontal="left"/>
    </xf>
    <xf numFmtId="0" fontId="5" fillId="5" borderId="10" xfId="0" applyFont="1" applyFill="1" applyBorder="1" applyAlignment="1">
      <alignment horizontal="left"/>
    </xf>
    <xf numFmtId="165" fontId="11" fillId="5" borderId="10" xfId="1" applyNumberFormat="1" applyFont="1" applyFill="1" applyBorder="1" applyAlignment="1" applyProtection="1">
      <alignment horizontal="center"/>
    </xf>
    <xf numFmtId="165" fontId="11" fillId="5" borderId="5" xfId="1" applyNumberFormat="1" applyFont="1" applyFill="1" applyBorder="1" applyAlignment="1" applyProtection="1">
      <alignment horizontal="center"/>
    </xf>
    <xf numFmtId="0" fontId="5" fillId="2" borderId="10" xfId="0" applyFont="1" applyFill="1" applyBorder="1" applyAlignment="1">
      <alignment horizontal="left" vertical="center" wrapText="1"/>
    </xf>
    <xf numFmtId="0" fontId="5" fillId="2" borderId="5" xfId="0" applyFont="1" applyFill="1" applyBorder="1" applyAlignment="1">
      <alignment horizontal="left" vertical="center" wrapText="1"/>
    </xf>
    <xf numFmtId="44" fontId="5" fillId="2" borderId="2" xfId="1" applyFont="1" applyFill="1" applyBorder="1" applyAlignment="1" applyProtection="1">
      <alignment horizontal="center" vertical="center" wrapText="1"/>
    </xf>
    <xf numFmtId="44" fontId="5" fillId="2" borderId="5" xfId="1" applyFont="1" applyFill="1" applyBorder="1" applyAlignment="1" applyProtection="1">
      <alignment horizontal="center" vertical="center" wrapText="1"/>
    </xf>
    <xf numFmtId="166" fontId="11" fillId="5" borderId="10" xfId="1" applyNumberFormat="1" applyFont="1" applyFill="1" applyBorder="1" applyAlignment="1" applyProtection="1">
      <alignment horizontal="center"/>
    </xf>
    <xf numFmtId="166" fontId="11" fillId="5" borderId="5" xfId="1" applyNumberFormat="1" applyFont="1" applyFill="1" applyBorder="1" applyAlignment="1" applyProtection="1">
      <alignment horizontal="center"/>
    </xf>
    <xf numFmtId="0" fontId="5" fillId="5" borderId="2" xfId="0" applyFont="1" applyFill="1" applyBorder="1" applyAlignment="1">
      <alignment horizontal="left"/>
    </xf>
    <xf numFmtId="4" fontId="5" fillId="4" borderId="10" xfId="0" applyNumberFormat="1" applyFont="1" applyFill="1" applyBorder="1" applyAlignment="1">
      <alignment horizontal="center" vertical="center" wrapText="1"/>
    </xf>
    <xf numFmtId="0" fontId="3" fillId="4" borderId="10" xfId="0" applyFont="1" applyFill="1" applyBorder="1" applyAlignment="1">
      <alignment horizontal="left" vertical="center" wrapText="1"/>
    </xf>
    <xf numFmtId="165" fontId="5" fillId="2" borderId="2"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0" fontId="7" fillId="4" borderId="10" xfId="0" applyFont="1" applyFill="1" applyBorder="1" applyAlignment="1">
      <alignment horizontal="center" vertical="center" wrapText="1"/>
    </xf>
    <xf numFmtId="0" fontId="7" fillId="4" borderId="5" xfId="0"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10" xfId="0" applyFont="1" applyFill="1" applyBorder="1" applyAlignment="1">
      <alignment horizontal="left" wrapText="1"/>
    </xf>
    <xf numFmtId="0" fontId="5" fillId="2" borderId="5" xfId="0" applyFont="1" applyFill="1" applyBorder="1" applyAlignment="1">
      <alignment horizontal="left" wrapText="1"/>
    </xf>
    <xf numFmtId="165" fontId="5" fillId="2" borderId="2" xfId="1" applyNumberFormat="1" applyFont="1" applyFill="1" applyBorder="1" applyAlignment="1" applyProtection="1">
      <alignment horizontal="center" vertical="center" wrapText="1"/>
    </xf>
    <xf numFmtId="165" fontId="5" fillId="2" borderId="5" xfId="1" applyNumberFormat="1" applyFont="1" applyFill="1" applyBorder="1" applyAlignment="1" applyProtection="1">
      <alignment horizontal="center" vertical="center" wrapText="1"/>
    </xf>
    <xf numFmtId="0" fontId="5" fillId="4" borderId="2" xfId="0"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165" fontId="11" fillId="4" borderId="2" xfId="1" applyNumberFormat="1" applyFont="1" applyFill="1" applyBorder="1" applyAlignment="1" applyProtection="1">
      <alignment horizontal="center" vertical="center" wrapText="1"/>
    </xf>
    <xf numFmtId="165" fontId="11" fillId="4" borderId="5" xfId="1" applyNumberFormat="1" applyFont="1" applyFill="1" applyBorder="1" applyAlignment="1" applyProtection="1">
      <alignment horizontal="center" vertical="center" wrapText="1"/>
    </xf>
    <xf numFmtId="165" fontId="11" fillId="3" borderId="10" xfId="1" applyNumberFormat="1" applyFont="1" applyFill="1" applyBorder="1" applyAlignment="1" applyProtection="1">
      <alignment horizontal="center" wrapText="1"/>
    </xf>
    <xf numFmtId="165" fontId="11" fillId="3" borderId="5" xfId="1" applyNumberFormat="1" applyFont="1" applyFill="1" applyBorder="1" applyAlignment="1" applyProtection="1">
      <alignment horizontal="center" wrapText="1"/>
    </xf>
    <xf numFmtId="49" fontId="5" fillId="5" borderId="2" xfId="0" applyNumberFormat="1" applyFont="1" applyFill="1" applyBorder="1" applyAlignment="1">
      <alignment horizontal="left"/>
    </xf>
    <xf numFmtId="49" fontId="5" fillId="5" borderId="10" xfId="0" applyNumberFormat="1" applyFont="1" applyFill="1" applyBorder="1" applyAlignment="1">
      <alignment horizontal="left"/>
    </xf>
    <xf numFmtId="165" fontId="11" fillId="4" borderId="10" xfId="1" applyNumberFormat="1" applyFont="1" applyFill="1" applyBorder="1" applyAlignment="1" applyProtection="1">
      <alignment horizontal="center" wrapText="1"/>
    </xf>
    <xf numFmtId="165" fontId="11" fillId="4" borderId="5" xfId="1" applyNumberFormat="1" applyFont="1" applyFill="1" applyBorder="1" applyAlignment="1" applyProtection="1">
      <alignment horizontal="center" wrapText="1"/>
    </xf>
    <xf numFmtId="49" fontId="4" fillId="0" borderId="0" xfId="0" quotePrefix="1" applyNumberFormat="1" applyFont="1" applyAlignment="1">
      <alignment horizontal="center"/>
    </xf>
    <xf numFmtId="49" fontId="4" fillId="0" borderId="0" xfId="0" applyNumberFormat="1" applyFont="1" applyAlignment="1">
      <alignment horizontal="center"/>
    </xf>
    <xf numFmtId="0" fontId="15" fillId="3" borderId="1" xfId="0" applyFont="1" applyFill="1" applyBorder="1" applyAlignment="1">
      <alignment horizontal="center" wrapText="1"/>
    </xf>
    <xf numFmtId="0" fontId="15" fillId="3" borderId="6" xfId="0" applyFont="1" applyFill="1" applyBorder="1" applyAlignment="1">
      <alignment horizontal="center" wrapText="1"/>
    </xf>
    <xf numFmtId="49" fontId="4" fillId="2" borderId="0" xfId="0" applyNumberFormat="1" applyFont="1" applyFill="1" applyAlignment="1" applyProtection="1">
      <alignment horizontal="center"/>
      <protection locked="0"/>
    </xf>
    <xf numFmtId="0" fontId="5" fillId="2" borderId="1" xfId="0" applyFont="1" applyFill="1" applyBorder="1" applyAlignment="1" applyProtection="1">
      <alignment horizontal="left" vertical="top" wrapText="1"/>
      <protection locked="0"/>
    </xf>
    <xf numFmtId="44" fontId="10" fillId="0" borderId="1" xfId="1" applyFont="1" applyBorder="1" applyAlignment="1">
      <alignment horizontal="center"/>
    </xf>
    <xf numFmtId="0" fontId="7" fillId="2"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165" fontId="11" fillId="5" borderId="10" xfId="1" applyNumberFormat="1" applyFont="1" applyFill="1" applyBorder="1" applyAlignment="1">
      <alignment horizontal="center"/>
    </xf>
    <xf numFmtId="165" fontId="11" fillId="5" borderId="5" xfId="1" applyNumberFormat="1" applyFont="1" applyFill="1" applyBorder="1" applyAlignment="1">
      <alignment horizontal="center"/>
    </xf>
    <xf numFmtId="0" fontId="5" fillId="2" borderId="1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44" fontId="5" fillId="2" borderId="2" xfId="1" applyFont="1" applyFill="1" applyBorder="1" applyAlignment="1" applyProtection="1">
      <alignment horizontal="center" vertical="center" wrapText="1"/>
      <protection locked="0"/>
    </xf>
    <xf numFmtId="44" fontId="5" fillId="2" borderId="5" xfId="1" applyFont="1" applyFill="1" applyBorder="1" applyAlignment="1" applyProtection="1">
      <alignment horizontal="center" vertical="center" wrapText="1"/>
      <protection locked="0"/>
    </xf>
    <xf numFmtId="165" fontId="5" fillId="2" borderId="2" xfId="1" applyNumberFormat="1" applyFont="1" applyFill="1" applyBorder="1" applyAlignment="1" applyProtection="1">
      <alignment horizontal="center" vertical="center"/>
      <protection locked="0"/>
    </xf>
    <xf numFmtId="165" fontId="5" fillId="2" borderId="5" xfId="1"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5" xfId="0" applyNumberFormat="1" applyFont="1" applyFill="1" applyBorder="1" applyAlignment="1" applyProtection="1">
      <alignment horizontal="center" vertical="center"/>
      <protection locked="0"/>
    </xf>
    <xf numFmtId="165" fontId="5" fillId="2" borderId="2" xfId="1" applyNumberFormat="1" applyFont="1" applyFill="1" applyBorder="1" applyAlignment="1" applyProtection="1">
      <alignment horizontal="center" vertical="center" wrapText="1"/>
      <protection locked="0"/>
    </xf>
    <xf numFmtId="165" fontId="5" fillId="2" borderId="5" xfId="1" applyNumberFormat="1" applyFont="1" applyFill="1" applyBorder="1" applyAlignment="1" applyProtection="1">
      <alignment horizontal="center" vertical="center" wrapText="1"/>
      <protection locked="0"/>
    </xf>
    <xf numFmtId="165" fontId="11" fillId="4" borderId="2" xfId="1" applyNumberFormat="1" applyFont="1" applyFill="1" applyBorder="1" applyAlignment="1">
      <alignment horizontal="center" vertical="center" wrapText="1"/>
    </xf>
    <xf numFmtId="165" fontId="11" fillId="4" borderId="5" xfId="1" applyNumberFormat="1" applyFont="1" applyFill="1" applyBorder="1" applyAlignment="1">
      <alignment horizontal="center" vertical="center" wrapText="1"/>
    </xf>
    <xf numFmtId="165" fontId="11" fillId="3" borderId="10" xfId="1" applyNumberFormat="1" applyFont="1" applyFill="1" applyBorder="1" applyAlignment="1">
      <alignment horizontal="center" wrapText="1"/>
    </xf>
    <xf numFmtId="165" fontId="11" fillId="3" borderId="5" xfId="1" applyNumberFormat="1" applyFont="1" applyFill="1" applyBorder="1" applyAlignment="1">
      <alignment horizontal="center" wrapText="1"/>
    </xf>
    <xf numFmtId="165" fontId="11" fillId="4" borderId="10" xfId="1" applyNumberFormat="1" applyFont="1" applyFill="1" applyBorder="1" applyAlignment="1">
      <alignment horizontal="center" wrapText="1"/>
    </xf>
    <xf numFmtId="165" fontId="11" fillId="4" borderId="5" xfId="1" applyNumberFormat="1" applyFont="1" applyFill="1" applyBorder="1" applyAlignment="1">
      <alignment horizontal="center" wrapText="1"/>
    </xf>
    <xf numFmtId="49" fontId="33" fillId="0" borderId="0" xfId="3" quotePrefix="1" applyNumberFormat="1" applyFont="1" applyAlignment="1" applyProtection="1">
      <alignment horizontal="center"/>
      <protection locked="0"/>
    </xf>
    <xf numFmtId="0" fontId="34" fillId="0" borderId="0" xfId="0" applyFont="1" applyAlignment="1" applyProtection="1">
      <alignment horizontal="center"/>
      <protection locked="0"/>
    </xf>
    <xf numFmtId="49" fontId="35" fillId="0" borderId="0" xfId="0" applyNumberFormat="1" applyFont="1"/>
    <xf numFmtId="44" fontId="10" fillId="0" borderId="2" xfId="1" applyFont="1" applyBorder="1" applyAlignment="1">
      <alignment horizontal="center"/>
    </xf>
    <xf numFmtId="44" fontId="10" fillId="0" borderId="5" xfId="1" applyFont="1" applyBorder="1" applyAlignment="1">
      <alignment horizontal="center"/>
    </xf>
    <xf numFmtId="0" fontId="5" fillId="2" borderId="2"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center" wrapText="1"/>
      <protection locked="0"/>
    </xf>
    <xf numFmtId="3" fontId="6" fillId="7" borderId="1" xfId="0" applyNumberFormat="1" applyFont="1" applyFill="1" applyBorder="1" applyAlignment="1">
      <alignment horizontal="right" vertical="center" wrapText="1"/>
    </xf>
    <xf numFmtId="0" fontId="15" fillId="7" borderId="10" xfId="0" applyFont="1" applyFill="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24" fillId="0" borderId="0" xfId="0" applyFont="1" applyAlignment="1">
      <alignmen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sites/production/files/2019-05/documents/applicant-budget-development-guidance.pdf" TargetMode="External"/><Relationship Id="rId2" Type="http://schemas.openxmlformats.org/officeDocument/2006/relationships/hyperlink" Target="http://www.ecfr.gov/cgi-bin/text-idx?SID=13ba9427d76d0457687883925c3868e9&amp;mc=true&amp;node=sg2.1.200_1316.sg3&amp;rgn=div7" TargetMode="External"/><Relationship Id="rId1" Type="http://schemas.openxmlformats.org/officeDocument/2006/relationships/hyperlink" Target="http://www.ecfr.gov/cgi-bin/text-idx?SID=13ba9427d76d0457687883925c3868e9&amp;mc=true&amp;node=se2.1.200_1330&amp;rgn=div8" TargetMode="External"/><Relationship Id="rId5" Type="http://schemas.openxmlformats.org/officeDocument/2006/relationships/hyperlink" Target="https://www.epa.gov/sites/production/files/2019-05/documents/applicant-budget-development-guidance.pdf" TargetMode="External"/><Relationship Id="rId4" Type="http://schemas.openxmlformats.org/officeDocument/2006/relationships/hyperlink" Target="https://www.epa.gov/grants/rain-2019-g0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1D0A-8CB7-4970-99A1-896FDFA0B37F}">
  <dimension ref="A1:B89"/>
  <sheetViews>
    <sheetView tabSelected="1" topLeftCell="A57" workbookViewId="0">
      <selection activeCell="A71" sqref="A71:XFD71"/>
    </sheetView>
  </sheetViews>
  <sheetFormatPr defaultRowHeight="15"/>
  <cols>
    <col min="1" max="1" width="4.42578125" customWidth="1"/>
    <col min="2" max="2" width="136.85546875" customWidth="1"/>
  </cols>
  <sheetData>
    <row r="1" spans="1:2">
      <c r="A1" s="171" t="s">
        <v>0</v>
      </c>
      <c r="B1" s="171"/>
    </row>
    <row r="2" spans="1:2" ht="18.75" customHeight="1">
      <c r="A2" s="172" t="s">
        <v>1</v>
      </c>
      <c r="B2" s="172"/>
    </row>
    <row r="3" spans="1:2">
      <c r="A3" s="158" t="s">
        <v>2</v>
      </c>
      <c r="B3" s="156" t="s">
        <v>3</v>
      </c>
    </row>
    <row r="4" spans="1:2">
      <c r="A4" s="158" t="s">
        <v>4</v>
      </c>
      <c r="B4" s="147" t="s">
        <v>5</v>
      </c>
    </row>
    <row r="5" spans="1:2">
      <c r="A5" s="158" t="s">
        <v>6</v>
      </c>
      <c r="B5" s="147" t="s">
        <v>7</v>
      </c>
    </row>
    <row r="6" spans="1:2">
      <c r="A6" s="158"/>
      <c r="B6" s="147"/>
    </row>
    <row r="7" spans="1:2">
      <c r="A7" s="173" t="s">
        <v>8</v>
      </c>
      <c r="B7" s="173"/>
    </row>
    <row r="8" spans="1:2">
      <c r="A8" s="159"/>
      <c r="B8" s="147"/>
    </row>
    <row r="9" spans="1:2">
      <c r="A9" s="173" t="s">
        <v>9</v>
      </c>
      <c r="B9" s="173"/>
    </row>
    <row r="10" spans="1:2" s="155" customFormat="1" ht="45.75" customHeight="1">
      <c r="A10" s="174" t="s">
        <v>10</v>
      </c>
      <c r="B10" s="174"/>
    </row>
    <row r="11" spans="1:2">
      <c r="A11" s="160"/>
      <c r="B11" s="148" t="s">
        <v>11</v>
      </c>
    </row>
    <row r="12" spans="1:2">
      <c r="A12" s="160"/>
      <c r="B12" s="3" t="s">
        <v>12</v>
      </c>
    </row>
    <row r="13" spans="1:2">
      <c r="A13" s="161"/>
      <c r="B13" s="147"/>
    </row>
    <row r="14" spans="1:2" s="155" customFormat="1" ht="30.75" customHeight="1">
      <c r="A14" s="175" t="s">
        <v>13</v>
      </c>
      <c r="B14" s="175"/>
    </row>
    <row r="15" spans="1:2">
      <c r="A15" s="161"/>
      <c r="B15" s="147"/>
    </row>
    <row r="16" spans="1:2">
      <c r="A16" s="176" t="s">
        <v>7</v>
      </c>
      <c r="B16" s="176"/>
    </row>
    <row r="17" spans="1:2" s="155" customFormat="1" ht="63" customHeight="1">
      <c r="A17" s="177" t="s">
        <v>14</v>
      </c>
      <c r="B17" s="177"/>
    </row>
    <row r="18" spans="1:2">
      <c r="A18" s="151"/>
      <c r="B18" s="149"/>
    </row>
    <row r="19" spans="1:2">
      <c r="A19" s="170" t="s">
        <v>15</v>
      </c>
      <c r="B19" s="170"/>
    </row>
    <row r="20" spans="1:2" s="164" customFormat="1" ht="15.75">
      <c r="A20" s="162"/>
      <c r="B20" s="157" t="s">
        <v>16</v>
      </c>
    </row>
    <row r="21" spans="1:2" s="164" customFormat="1">
      <c r="A21" s="163"/>
      <c r="B21" s="157" t="s">
        <v>17</v>
      </c>
    </row>
    <row r="22" spans="1:2" ht="15.75">
      <c r="A22" s="151"/>
      <c r="B22" s="150" t="s">
        <v>18</v>
      </c>
    </row>
    <row r="23" spans="1:2">
      <c r="A23" s="149"/>
      <c r="B23" s="149"/>
    </row>
    <row r="24" spans="1:2">
      <c r="A24" s="170" t="s">
        <v>19</v>
      </c>
      <c r="B24" s="170"/>
    </row>
    <row r="25" spans="1:2">
      <c r="A25" s="149"/>
      <c r="B25" s="149" t="s">
        <v>20</v>
      </c>
    </row>
    <row r="26" spans="1:2" s="155" customFormat="1" ht="45.75" customHeight="1">
      <c r="A26" s="104"/>
      <c r="B26" s="104" t="s">
        <v>21</v>
      </c>
    </row>
    <row r="27" spans="1:2" s="155" customFormat="1" ht="43.5" customHeight="1">
      <c r="A27" s="104"/>
      <c r="B27" s="104" t="s">
        <v>22</v>
      </c>
    </row>
    <row r="28" spans="1:2">
      <c r="A28" s="149"/>
      <c r="B28" s="149" t="s">
        <v>23</v>
      </c>
    </row>
    <row r="29" spans="1:2">
      <c r="A29" s="149"/>
      <c r="B29" s="149" t="s">
        <v>24</v>
      </c>
    </row>
    <row r="30" spans="1:2">
      <c r="A30" s="149"/>
      <c r="B30" s="149"/>
    </row>
    <row r="31" spans="1:2">
      <c r="A31" s="170" t="s">
        <v>25</v>
      </c>
      <c r="B31" s="170"/>
    </row>
    <row r="32" spans="1:2">
      <c r="A32" s="149"/>
      <c r="B32" s="149" t="s">
        <v>20</v>
      </c>
    </row>
    <row r="33" spans="1:2" s="155" customFormat="1" ht="30">
      <c r="A33" s="104"/>
      <c r="B33" s="104" t="s">
        <v>26</v>
      </c>
    </row>
    <row r="34" spans="1:2">
      <c r="A34" s="149"/>
      <c r="B34" s="149" t="s">
        <v>27</v>
      </c>
    </row>
    <row r="35" spans="1:2">
      <c r="A35" s="149"/>
      <c r="B35" s="149"/>
    </row>
    <row r="36" spans="1:2">
      <c r="A36" s="170" t="s">
        <v>28</v>
      </c>
      <c r="B36" s="170"/>
    </row>
    <row r="37" spans="1:2" s="155" customFormat="1" ht="30">
      <c r="A37" s="104"/>
      <c r="B37" s="104" t="s">
        <v>29</v>
      </c>
    </row>
    <row r="38" spans="1:2">
      <c r="A38" s="149"/>
      <c r="B38" s="149"/>
    </row>
    <row r="39" spans="1:2">
      <c r="A39" s="170" t="s">
        <v>30</v>
      </c>
      <c r="B39" s="170"/>
    </row>
    <row r="40" spans="1:2">
      <c r="A40" s="151"/>
      <c r="B40" s="151" t="s">
        <v>31</v>
      </c>
    </row>
    <row r="41" spans="1:2">
      <c r="A41" s="149"/>
      <c r="B41" s="149" t="s">
        <v>20</v>
      </c>
    </row>
    <row r="42" spans="1:2" s="155" customFormat="1" ht="60">
      <c r="A42" s="104"/>
      <c r="B42" s="104" t="s">
        <v>32</v>
      </c>
    </row>
    <row r="43" spans="1:2">
      <c r="A43" s="149"/>
      <c r="B43" s="149" t="s">
        <v>33</v>
      </c>
    </row>
    <row r="44" spans="1:2">
      <c r="A44" s="149"/>
      <c r="B44" s="149"/>
    </row>
    <row r="45" spans="1:2">
      <c r="A45" s="170" t="s">
        <v>34</v>
      </c>
      <c r="B45" s="170"/>
    </row>
    <row r="46" spans="1:2" s="155" customFormat="1" ht="30">
      <c r="A46" s="104"/>
      <c r="B46" s="104" t="s">
        <v>35</v>
      </c>
    </row>
    <row r="47" spans="1:2">
      <c r="A47" s="149"/>
      <c r="B47" s="149" t="s">
        <v>36</v>
      </c>
    </row>
    <row r="48" spans="1:2">
      <c r="A48" s="149"/>
      <c r="B48" s="149" t="s">
        <v>37</v>
      </c>
    </row>
    <row r="49" spans="1:2">
      <c r="A49" s="149"/>
      <c r="B49" s="149" t="s">
        <v>38</v>
      </c>
    </row>
    <row r="50" spans="1:2">
      <c r="A50" s="149"/>
      <c r="B50" s="149" t="s">
        <v>39</v>
      </c>
    </row>
    <row r="51" spans="1:2">
      <c r="A51" s="149"/>
      <c r="B51" s="149" t="s">
        <v>40</v>
      </c>
    </row>
    <row r="52" spans="1:2">
      <c r="A52" s="149"/>
      <c r="B52" s="149" t="s">
        <v>41</v>
      </c>
    </row>
    <row r="53" spans="1:2">
      <c r="A53" s="149"/>
      <c r="B53" s="149"/>
    </row>
    <row r="54" spans="1:2">
      <c r="A54" s="170" t="s">
        <v>42</v>
      </c>
      <c r="B54" s="170"/>
    </row>
    <row r="55" spans="1:2" s="155" customFormat="1" ht="30">
      <c r="A55" s="104"/>
      <c r="B55" s="104" t="s">
        <v>43</v>
      </c>
    </row>
    <row r="56" spans="1:2" s="155" customFormat="1" ht="30">
      <c r="A56" s="104"/>
      <c r="B56" s="104" t="s">
        <v>44</v>
      </c>
    </row>
    <row r="57" spans="1:2">
      <c r="A57" s="149"/>
      <c r="B57" s="152" t="s">
        <v>45</v>
      </c>
    </row>
    <row r="58" spans="1:2">
      <c r="A58" s="149"/>
      <c r="B58" s="153" t="s">
        <v>46</v>
      </c>
    </row>
    <row r="59" spans="1:2">
      <c r="A59" s="149"/>
      <c r="B59" s="152" t="s">
        <v>47</v>
      </c>
    </row>
    <row r="60" spans="1:2">
      <c r="A60" s="149"/>
      <c r="B60" s="154" t="s">
        <v>48</v>
      </c>
    </row>
    <row r="61" spans="1:2" s="155" customFormat="1" ht="30">
      <c r="A61" s="104"/>
      <c r="B61" s="104" t="s">
        <v>49</v>
      </c>
    </row>
    <row r="62" spans="1:2" s="155" customFormat="1" ht="30">
      <c r="A62" s="104"/>
      <c r="B62" s="104" t="s">
        <v>50</v>
      </c>
    </row>
    <row r="63" spans="1:2">
      <c r="A63" s="149"/>
      <c r="B63" s="149" t="s">
        <v>51</v>
      </c>
    </row>
    <row r="64" spans="1:2">
      <c r="A64" s="149"/>
      <c r="B64" s="149" t="s">
        <v>51</v>
      </c>
    </row>
    <row r="65" spans="1:2" s="155" customFormat="1" ht="30">
      <c r="A65" s="104"/>
      <c r="B65" s="105" t="s">
        <v>52</v>
      </c>
    </row>
    <row r="66" spans="1:2" s="155" customFormat="1" ht="45">
      <c r="A66" s="104"/>
      <c r="B66" s="105" t="s">
        <v>53</v>
      </c>
    </row>
    <row r="67" spans="1:2">
      <c r="A67" s="149"/>
      <c r="B67" s="166" t="s">
        <v>54</v>
      </c>
    </row>
    <row r="68" spans="1:2">
      <c r="A68" s="149"/>
      <c r="B68" s="149"/>
    </row>
    <row r="69" spans="1:2">
      <c r="A69" s="149"/>
      <c r="B69" s="149" t="s">
        <v>20</v>
      </c>
    </row>
    <row r="70" spans="1:2" s="155" customFormat="1" ht="45.75">
      <c r="A70" s="279"/>
      <c r="B70" s="104" t="s">
        <v>55</v>
      </c>
    </row>
    <row r="71" spans="1:2" s="155" customFormat="1" ht="28.5">
      <c r="A71" s="280"/>
      <c r="B71" s="281" t="s">
        <v>56</v>
      </c>
    </row>
    <row r="72" spans="1:2">
      <c r="A72" s="165"/>
      <c r="B72" s="149" t="s">
        <v>57</v>
      </c>
    </row>
    <row r="73" spans="1:2">
      <c r="A73" s="165"/>
      <c r="B73" s="149"/>
    </row>
    <row r="74" spans="1:2">
      <c r="A74" s="170" t="s">
        <v>58</v>
      </c>
      <c r="B74" s="170"/>
    </row>
    <row r="75" spans="1:2" s="155" customFormat="1" ht="75">
      <c r="A75" s="104"/>
      <c r="B75" s="104" t="s">
        <v>59</v>
      </c>
    </row>
    <row r="76" spans="1:2">
      <c r="A76" s="149"/>
      <c r="B76" s="149"/>
    </row>
    <row r="77" spans="1:2">
      <c r="A77" s="170" t="s">
        <v>60</v>
      </c>
      <c r="B77" s="170"/>
    </row>
    <row r="78" spans="1:2">
      <c r="A78" s="149"/>
      <c r="B78" s="149" t="s">
        <v>61</v>
      </c>
    </row>
    <row r="79" spans="1:2">
      <c r="A79" s="149"/>
      <c r="B79" s="149" t="s">
        <v>62</v>
      </c>
    </row>
    <row r="80" spans="1:2">
      <c r="A80" s="149"/>
      <c r="B80" s="149"/>
    </row>
    <row r="81" spans="1:2" s="155" customFormat="1" ht="45">
      <c r="A81" s="104"/>
      <c r="B81" s="104" t="s">
        <v>63</v>
      </c>
    </row>
    <row r="82" spans="1:2">
      <c r="A82" s="149"/>
      <c r="B82" s="149"/>
    </row>
    <row r="83" spans="1:2">
      <c r="A83" s="149"/>
      <c r="B83" s="149" t="s">
        <v>20</v>
      </c>
    </row>
    <row r="84" spans="1:2" s="155" customFormat="1" ht="30">
      <c r="A84" s="104"/>
      <c r="B84" s="104" t="s">
        <v>64</v>
      </c>
    </row>
    <row r="85" spans="1:2">
      <c r="A85" s="149"/>
      <c r="B85" s="149" t="s">
        <v>65</v>
      </c>
    </row>
    <row r="86" spans="1:2">
      <c r="A86" s="149"/>
      <c r="B86" s="151" t="s">
        <v>66</v>
      </c>
    </row>
    <row r="87" spans="1:2">
      <c r="A87" s="149"/>
      <c r="B87" s="151" t="s">
        <v>67</v>
      </c>
    </row>
    <row r="88" spans="1:2">
      <c r="A88" s="149"/>
      <c r="B88" s="149" t="s">
        <v>68</v>
      </c>
    </row>
    <row r="89" spans="1:2">
      <c r="A89" s="149"/>
      <c r="B89" s="149" t="s">
        <v>69</v>
      </c>
    </row>
  </sheetData>
  <sheetProtection sheet="1" objects="1" scenarios="1"/>
  <mergeCells count="17">
    <mergeCell ref="A39:B39"/>
    <mergeCell ref="A45:B45"/>
    <mergeCell ref="A54:B54"/>
    <mergeCell ref="A74:B74"/>
    <mergeCell ref="A77:B77"/>
    <mergeCell ref="A36:B36"/>
    <mergeCell ref="A1:B1"/>
    <mergeCell ref="A2:B2"/>
    <mergeCell ref="A7:B7"/>
    <mergeCell ref="A9:B9"/>
    <mergeCell ref="A10:B10"/>
    <mergeCell ref="A14:B14"/>
    <mergeCell ref="A16:B16"/>
    <mergeCell ref="A17:B17"/>
    <mergeCell ref="A19:B19"/>
    <mergeCell ref="A24:B24"/>
    <mergeCell ref="A31:B31"/>
  </mergeCells>
  <hyperlinks>
    <hyperlink ref="B57" r:id="rId1" display="http://www.ecfr.gov/cgi-bin/text-idx?SID=13ba9427d76d0457687883925c3868e9&amp;mc=true&amp;node=se2.1.200_1330&amp;rgn=div8" xr:uid="{33F4110D-0D11-414A-BAAF-34A46BB24DE7}"/>
    <hyperlink ref="B59" r:id="rId2" display="http://www.ecfr.gov/cgi-bin/text-idx?SID=13ba9427d76d0457687883925c3868e9&amp;mc=true&amp;node=sg2.1.200_1316.sg3&amp;rgn=div7" xr:uid="{ACB3A013-FB38-4BD0-A955-DF226B06EFC3}"/>
    <hyperlink ref="B21" r:id="rId3" xr:uid="{4282BF06-A46F-46A0-BC41-A8D027FD3CCD}"/>
    <hyperlink ref="B20" r:id="rId4" xr:uid="{166ADDAC-90DE-4ECA-B735-256F73DC353F}"/>
    <hyperlink ref="B67" r:id="rId5" xr:uid="{6939631B-803E-4B43-B03F-573F4F7089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21C8-D89C-490E-850B-DB66ADA4E736}">
  <dimension ref="A1:L83"/>
  <sheetViews>
    <sheetView workbookViewId="0">
      <selection activeCell="L2" sqref="A2:L2"/>
    </sheetView>
  </sheetViews>
  <sheetFormatPr defaultColWidth="8.7109375" defaultRowHeight="15"/>
  <cols>
    <col min="1" max="1" width="4.42578125" style="1" bestFit="1" customWidth="1"/>
    <col min="2" max="2" width="26" style="2" customWidth="1"/>
    <col min="3" max="3" width="5.28515625" style="2" customWidth="1"/>
    <col min="4" max="4" width="7.7109375" style="2" bestFit="1" customWidth="1"/>
    <col min="5" max="5" width="8.85546875" style="2" bestFit="1" customWidth="1"/>
    <col min="6" max="6" width="6.140625" style="2" bestFit="1" customWidth="1"/>
    <col min="7" max="7" width="10.7109375" style="2" customWidth="1"/>
    <col min="8" max="8" width="4.42578125" style="3" bestFit="1" customWidth="1"/>
    <col min="9" max="9" width="24.7109375" style="2" customWidth="1"/>
    <col min="10" max="10" width="8.85546875" style="2" customWidth="1"/>
    <col min="11" max="11" width="5.42578125" style="2" bestFit="1" customWidth="1"/>
    <col min="12" max="12" width="9.5703125" style="2" customWidth="1"/>
  </cols>
  <sheetData>
    <row r="1" spans="1:12">
      <c r="A1" s="190" t="s">
        <v>70</v>
      </c>
      <c r="B1" s="190"/>
      <c r="C1" s="190"/>
      <c r="D1" s="190"/>
      <c r="E1" s="190"/>
      <c r="F1" s="190"/>
      <c r="G1" s="190"/>
      <c r="H1" s="190"/>
      <c r="I1" s="190"/>
      <c r="J1" s="190"/>
      <c r="K1" s="190"/>
      <c r="L1" s="190"/>
    </row>
    <row r="2" spans="1:12" ht="15" customHeight="1">
      <c r="A2" s="191" t="s">
        <v>71</v>
      </c>
      <c r="B2" s="191"/>
      <c r="C2" s="191"/>
      <c r="D2" s="191"/>
      <c r="E2" s="191"/>
      <c r="F2" s="191"/>
      <c r="G2" s="191"/>
      <c r="H2" s="191"/>
      <c r="I2" s="191"/>
      <c r="J2" s="191"/>
      <c r="K2" s="191"/>
      <c r="L2" s="191"/>
    </row>
    <row r="3" spans="1:12" ht="15" customHeight="1">
      <c r="A3" s="191" t="s">
        <v>72</v>
      </c>
      <c r="B3" s="191"/>
      <c r="C3" s="191"/>
      <c r="D3" s="191"/>
      <c r="E3" s="191"/>
      <c r="F3" s="191"/>
      <c r="G3" s="191"/>
      <c r="H3" s="191"/>
      <c r="I3" s="191"/>
      <c r="J3" s="191"/>
      <c r="K3" s="191"/>
      <c r="L3" s="191"/>
    </row>
    <row r="4" spans="1:12" ht="15" customHeight="1">
      <c r="A4" s="191" t="s">
        <v>73</v>
      </c>
      <c r="B4" s="191"/>
      <c r="C4" s="191"/>
      <c r="D4" s="191"/>
      <c r="E4" s="191"/>
      <c r="F4" s="191"/>
      <c r="G4" s="191"/>
      <c r="H4" s="191"/>
      <c r="I4" s="191"/>
      <c r="J4" s="191"/>
      <c r="K4" s="191"/>
      <c r="L4" s="191"/>
    </row>
    <row r="5" spans="1:12" ht="15" customHeight="1"/>
    <row r="6" spans="1:12" ht="15" customHeight="1">
      <c r="A6" s="192" t="s">
        <v>74</v>
      </c>
      <c r="B6" s="192"/>
      <c r="C6" s="193" t="s">
        <v>75</v>
      </c>
      <c r="D6" s="193"/>
      <c r="E6" s="193"/>
      <c r="F6" s="193"/>
      <c r="G6" s="194" t="s">
        <v>76</v>
      </c>
      <c r="H6" s="4" t="s">
        <v>74</v>
      </c>
      <c r="I6" s="5"/>
      <c r="J6" s="193"/>
      <c r="K6" s="193"/>
      <c r="L6" s="196" t="s">
        <v>76</v>
      </c>
    </row>
    <row r="7" spans="1:12" ht="15" customHeight="1">
      <c r="A7" s="192"/>
      <c r="B7" s="192"/>
      <c r="C7" s="6" t="s">
        <v>77</v>
      </c>
      <c r="D7" s="6" t="s">
        <v>78</v>
      </c>
      <c r="E7" s="6" t="s">
        <v>79</v>
      </c>
      <c r="F7" s="6" t="s">
        <v>80</v>
      </c>
      <c r="G7" s="195"/>
      <c r="H7" s="7"/>
      <c r="I7" s="8"/>
      <c r="J7" s="9" t="s">
        <v>81</v>
      </c>
      <c r="K7" s="9" t="s">
        <v>80</v>
      </c>
      <c r="L7" s="197"/>
    </row>
    <row r="8" spans="1:12" s="17" customFormat="1" ht="15" customHeight="1">
      <c r="A8" s="10" t="s">
        <v>82</v>
      </c>
      <c r="B8" s="11" t="s">
        <v>83</v>
      </c>
      <c r="C8" s="12" t="s">
        <v>84</v>
      </c>
      <c r="D8" s="12" t="s">
        <v>85</v>
      </c>
      <c r="E8" s="12" t="s">
        <v>86</v>
      </c>
      <c r="F8" s="12" t="s">
        <v>87</v>
      </c>
      <c r="G8" s="13"/>
      <c r="H8" s="14" t="s">
        <v>88</v>
      </c>
      <c r="I8" s="15" t="s">
        <v>89</v>
      </c>
      <c r="J8" s="16"/>
      <c r="K8" s="16"/>
      <c r="L8" s="106"/>
    </row>
    <row r="9" spans="1:12" ht="15" customHeight="1">
      <c r="A9" s="18" t="s">
        <v>90</v>
      </c>
      <c r="B9" s="19" t="s">
        <v>91</v>
      </c>
      <c r="C9" s="20"/>
      <c r="D9" s="20"/>
      <c r="E9" s="20"/>
      <c r="F9" s="20"/>
      <c r="G9" s="21"/>
      <c r="H9" s="22" t="s">
        <v>92</v>
      </c>
      <c r="I9" s="19" t="s">
        <v>91</v>
      </c>
      <c r="J9" s="20"/>
      <c r="K9" s="20"/>
      <c r="L9" s="21"/>
    </row>
    <row r="10" spans="1:12" ht="15" customHeight="1">
      <c r="A10" s="18" t="s">
        <v>93</v>
      </c>
      <c r="B10" s="107" t="s">
        <v>94</v>
      </c>
      <c r="C10" s="108" t="s">
        <v>95</v>
      </c>
      <c r="D10" s="109">
        <v>5.5</v>
      </c>
      <c r="E10" s="110">
        <v>4592.3</v>
      </c>
      <c r="F10" s="111">
        <v>1</v>
      </c>
      <c r="G10" s="112">
        <f>D10*E10*F10</f>
        <v>25257.65</v>
      </c>
      <c r="H10" s="29" t="s">
        <v>96</v>
      </c>
      <c r="I10" s="30" t="str">
        <f>B10</f>
        <v>Principal Investigator</v>
      </c>
      <c r="J10" s="113">
        <f>G10</f>
        <v>25257.65</v>
      </c>
      <c r="K10" s="114">
        <v>0.28000000000000003</v>
      </c>
      <c r="L10" s="115">
        <f>J10*K10</f>
        <v>7072.1420000000007</v>
      </c>
    </row>
    <row r="11" spans="1:12" ht="15" customHeight="1">
      <c r="A11" s="18" t="s">
        <v>97</v>
      </c>
      <c r="B11" s="116" t="s">
        <v>98</v>
      </c>
      <c r="C11" s="108" t="s">
        <v>95</v>
      </c>
      <c r="D11" s="109">
        <v>2</v>
      </c>
      <c r="E11" s="110">
        <v>7459</v>
      </c>
      <c r="F11" s="111">
        <v>1</v>
      </c>
      <c r="G11" s="112">
        <f t="shared" ref="G11:G14" si="0">D11*E11*F11</f>
        <v>14918</v>
      </c>
      <c r="H11" s="29" t="s">
        <v>99</v>
      </c>
      <c r="I11" s="30" t="str">
        <f t="shared" ref="I11:I14" si="1">B11</f>
        <v>Co-PI</v>
      </c>
      <c r="J11" s="113">
        <f t="shared" ref="J11:J14" si="2">G11</f>
        <v>14918</v>
      </c>
      <c r="K11" s="114">
        <v>0.28000000000000003</v>
      </c>
      <c r="L11" s="115">
        <f t="shared" ref="L11:L14" si="3">J11*K11</f>
        <v>4177.04</v>
      </c>
    </row>
    <row r="12" spans="1:12" ht="15" customHeight="1">
      <c r="A12" s="18" t="s">
        <v>100</v>
      </c>
      <c r="B12" s="116" t="s">
        <v>101</v>
      </c>
      <c r="C12" s="108" t="s">
        <v>95</v>
      </c>
      <c r="D12" s="109">
        <v>12</v>
      </c>
      <c r="E12" s="110">
        <v>3632</v>
      </c>
      <c r="F12" s="111">
        <v>0.3</v>
      </c>
      <c r="G12" s="112">
        <f t="shared" si="0"/>
        <v>13075.199999999999</v>
      </c>
      <c r="H12" s="29" t="s">
        <v>102</v>
      </c>
      <c r="I12" s="30" t="str">
        <f t="shared" si="1"/>
        <v xml:space="preserve">Technician </v>
      </c>
      <c r="J12" s="113">
        <f t="shared" si="2"/>
        <v>13075.199999999999</v>
      </c>
      <c r="K12" s="114">
        <v>0.39</v>
      </c>
      <c r="L12" s="115">
        <f t="shared" si="3"/>
        <v>5099.3279999999995</v>
      </c>
    </row>
    <row r="13" spans="1:12" ht="15" customHeight="1">
      <c r="A13" s="18" t="s">
        <v>103</v>
      </c>
      <c r="B13" s="107" t="s">
        <v>104</v>
      </c>
      <c r="C13" s="108" t="s">
        <v>95</v>
      </c>
      <c r="D13" s="109">
        <v>12</v>
      </c>
      <c r="E13" s="110">
        <v>2392</v>
      </c>
      <c r="F13" s="111">
        <v>1</v>
      </c>
      <c r="G13" s="112">
        <f t="shared" si="0"/>
        <v>28704</v>
      </c>
      <c r="H13" s="29" t="s">
        <v>105</v>
      </c>
      <c r="I13" s="30" t="str">
        <f t="shared" si="1"/>
        <v>Graduate Students</v>
      </c>
      <c r="J13" s="113">
        <f t="shared" si="2"/>
        <v>28704</v>
      </c>
      <c r="K13" s="114">
        <v>0.184</v>
      </c>
      <c r="L13" s="115">
        <f t="shared" si="3"/>
        <v>5281.5360000000001</v>
      </c>
    </row>
    <row r="14" spans="1:12" ht="15" customHeight="1">
      <c r="A14" s="18" t="s">
        <v>106</v>
      </c>
      <c r="B14" s="116"/>
      <c r="C14" s="108"/>
      <c r="D14" s="109"/>
      <c r="E14" s="110"/>
      <c r="F14" s="111"/>
      <c r="G14" s="112">
        <f t="shared" si="0"/>
        <v>0</v>
      </c>
      <c r="H14" s="29" t="s">
        <v>107</v>
      </c>
      <c r="I14" s="30">
        <f t="shared" si="1"/>
        <v>0</v>
      </c>
      <c r="J14" s="113">
        <f t="shared" si="2"/>
        <v>0</v>
      </c>
      <c r="K14" s="114"/>
      <c r="L14" s="115">
        <f t="shared" si="3"/>
        <v>0</v>
      </c>
    </row>
    <row r="15" spans="1:12" ht="15" customHeight="1">
      <c r="A15" s="18" t="s">
        <v>108</v>
      </c>
      <c r="B15" s="35" t="s">
        <v>109</v>
      </c>
      <c r="C15" s="36"/>
      <c r="D15" s="36"/>
      <c r="E15" s="117"/>
      <c r="F15" s="38"/>
      <c r="G15" s="118"/>
      <c r="H15" s="29" t="s">
        <v>110</v>
      </c>
      <c r="I15" s="35" t="s">
        <v>109</v>
      </c>
      <c r="J15" s="117"/>
      <c r="K15" s="119"/>
      <c r="L15" s="118"/>
    </row>
    <row r="16" spans="1:12" ht="15" customHeight="1">
      <c r="A16" s="18" t="s">
        <v>111</v>
      </c>
      <c r="B16" s="107" t="s">
        <v>112</v>
      </c>
      <c r="C16" s="108" t="s">
        <v>95</v>
      </c>
      <c r="D16" s="109">
        <v>5.5</v>
      </c>
      <c r="E16" s="110">
        <v>4729.76</v>
      </c>
      <c r="F16" s="111">
        <v>1</v>
      </c>
      <c r="G16" s="120">
        <f>D16*E16*F16</f>
        <v>26013.68</v>
      </c>
      <c r="H16" s="29" t="s">
        <v>113</v>
      </c>
      <c r="I16" s="30" t="str">
        <f>B16</f>
        <v>Principal Investigator (3%COLA)</v>
      </c>
      <c r="J16" s="113">
        <f>G16</f>
        <v>26013.68</v>
      </c>
      <c r="K16" s="114">
        <v>0.29899999999999999</v>
      </c>
      <c r="L16" s="121">
        <f>J16*K16</f>
        <v>7778.0903199999993</v>
      </c>
    </row>
    <row r="17" spans="1:12" ht="15" customHeight="1">
      <c r="A17" s="18" t="s">
        <v>114</v>
      </c>
      <c r="B17" s="116" t="s">
        <v>115</v>
      </c>
      <c r="C17" s="108" t="s">
        <v>95</v>
      </c>
      <c r="D17" s="109">
        <v>2</v>
      </c>
      <c r="E17" s="110">
        <v>7682.77</v>
      </c>
      <c r="F17" s="111">
        <v>1</v>
      </c>
      <c r="G17" s="120">
        <f t="shared" ref="G17:G20" si="4">D17*E17*F17</f>
        <v>15365.54</v>
      </c>
      <c r="H17" s="29" t="s">
        <v>116</v>
      </c>
      <c r="I17" s="30" t="str">
        <f t="shared" ref="I17:I20" si="5">B17</f>
        <v>Co-PI (3%COLA)</v>
      </c>
      <c r="J17" s="113">
        <f t="shared" ref="J17:J26" si="6">G17</f>
        <v>15365.54</v>
      </c>
      <c r="K17" s="114">
        <v>0.29899999999999999</v>
      </c>
      <c r="L17" s="121">
        <f t="shared" ref="L17:L26" si="7">J17*K17</f>
        <v>4594.2964600000005</v>
      </c>
    </row>
    <row r="18" spans="1:12" ht="15" customHeight="1">
      <c r="A18" s="18" t="s">
        <v>117</v>
      </c>
      <c r="B18" s="116" t="s">
        <v>118</v>
      </c>
      <c r="C18" s="108" t="s">
        <v>95</v>
      </c>
      <c r="D18" s="109">
        <v>12</v>
      </c>
      <c r="E18" s="110">
        <v>3740.96</v>
      </c>
      <c r="F18" s="111">
        <v>0.3</v>
      </c>
      <c r="G18" s="120">
        <f t="shared" si="4"/>
        <v>13467.456</v>
      </c>
      <c r="H18" s="29" t="s">
        <v>119</v>
      </c>
      <c r="I18" s="30" t="str">
        <f t="shared" si="5"/>
        <v>Technician (3%COLA)</v>
      </c>
      <c r="J18" s="113">
        <f t="shared" si="6"/>
        <v>13467.456</v>
      </c>
      <c r="K18" s="114">
        <v>0.4</v>
      </c>
      <c r="L18" s="121">
        <f t="shared" si="7"/>
        <v>5386.9824000000008</v>
      </c>
    </row>
    <row r="19" spans="1:12" ht="15" customHeight="1">
      <c r="A19" s="18" t="s">
        <v>120</v>
      </c>
      <c r="B19" s="107" t="s">
        <v>121</v>
      </c>
      <c r="C19" s="108" t="s">
        <v>95</v>
      </c>
      <c r="D19" s="109">
        <v>12</v>
      </c>
      <c r="E19" s="110">
        <v>2463.7600000000002</v>
      </c>
      <c r="F19" s="111">
        <v>1</v>
      </c>
      <c r="G19" s="120">
        <f t="shared" si="4"/>
        <v>29565.120000000003</v>
      </c>
      <c r="H19" s="29" t="s">
        <v>122</v>
      </c>
      <c r="I19" s="30" t="str">
        <f t="shared" si="5"/>
        <v>Graduate Students (3%COLA)</v>
      </c>
      <c r="J19" s="113">
        <f t="shared" si="6"/>
        <v>29565.120000000003</v>
      </c>
      <c r="K19" s="114">
        <v>0.186</v>
      </c>
      <c r="L19" s="121">
        <f t="shared" si="7"/>
        <v>5499.1123200000002</v>
      </c>
    </row>
    <row r="20" spans="1:12" ht="15" customHeight="1">
      <c r="A20" s="18" t="s">
        <v>123</v>
      </c>
      <c r="B20" s="116"/>
      <c r="C20" s="108"/>
      <c r="D20" s="109"/>
      <c r="E20" s="110"/>
      <c r="F20" s="111"/>
      <c r="G20" s="120">
        <f t="shared" si="4"/>
        <v>0</v>
      </c>
      <c r="H20" s="29" t="s">
        <v>124</v>
      </c>
      <c r="I20" s="30">
        <f t="shared" si="5"/>
        <v>0</v>
      </c>
      <c r="J20" s="113">
        <f t="shared" si="6"/>
        <v>0</v>
      </c>
      <c r="K20" s="114"/>
      <c r="L20" s="121">
        <f t="shared" si="7"/>
        <v>0</v>
      </c>
    </row>
    <row r="21" spans="1:12" ht="15" customHeight="1">
      <c r="A21" s="18" t="s">
        <v>125</v>
      </c>
      <c r="B21" s="35" t="s">
        <v>126</v>
      </c>
      <c r="C21" s="36"/>
      <c r="D21" s="36"/>
      <c r="E21" s="117"/>
      <c r="F21" s="38"/>
      <c r="G21" s="118"/>
      <c r="H21" s="29" t="s">
        <v>127</v>
      </c>
      <c r="I21" s="35" t="s">
        <v>126</v>
      </c>
      <c r="J21" s="35"/>
      <c r="K21" s="35"/>
      <c r="L21" s="43"/>
    </row>
    <row r="22" spans="1:12" ht="15" customHeight="1">
      <c r="A22" s="18" t="s">
        <v>128</v>
      </c>
      <c r="B22" s="107"/>
      <c r="C22" s="108"/>
      <c r="D22" s="109"/>
      <c r="E22" s="110"/>
      <c r="F22" s="111"/>
      <c r="G22" s="120">
        <f>D22*E22*F22</f>
        <v>0</v>
      </c>
      <c r="H22" s="29" t="s">
        <v>129</v>
      </c>
      <c r="I22" s="30">
        <f>B22</f>
        <v>0</v>
      </c>
      <c r="J22" s="113">
        <f t="shared" si="6"/>
        <v>0</v>
      </c>
      <c r="K22" s="114"/>
      <c r="L22" s="121">
        <f t="shared" si="7"/>
        <v>0</v>
      </c>
    </row>
    <row r="23" spans="1:12" ht="15" customHeight="1">
      <c r="A23" s="18" t="s">
        <v>130</v>
      </c>
      <c r="B23" s="116"/>
      <c r="C23" s="108"/>
      <c r="D23" s="109"/>
      <c r="E23" s="110"/>
      <c r="F23" s="111"/>
      <c r="G23" s="120">
        <f t="shared" ref="G23:G26" si="8">D23*E23*F23</f>
        <v>0</v>
      </c>
      <c r="H23" s="29" t="s">
        <v>131</v>
      </c>
      <c r="I23" s="30">
        <f t="shared" ref="I23:I26" si="9">B23</f>
        <v>0</v>
      </c>
      <c r="J23" s="113">
        <f t="shared" si="6"/>
        <v>0</v>
      </c>
      <c r="K23" s="114"/>
      <c r="L23" s="121">
        <f t="shared" si="7"/>
        <v>0</v>
      </c>
    </row>
    <row r="24" spans="1:12" ht="15" customHeight="1">
      <c r="A24" s="18" t="s">
        <v>132</v>
      </c>
      <c r="B24" s="116"/>
      <c r="C24" s="108"/>
      <c r="D24" s="109"/>
      <c r="E24" s="110"/>
      <c r="F24" s="111"/>
      <c r="G24" s="120">
        <f t="shared" si="8"/>
        <v>0</v>
      </c>
      <c r="H24" s="29" t="s">
        <v>133</v>
      </c>
      <c r="I24" s="30">
        <f t="shared" si="9"/>
        <v>0</v>
      </c>
      <c r="J24" s="113">
        <f t="shared" si="6"/>
        <v>0</v>
      </c>
      <c r="K24" s="114"/>
      <c r="L24" s="121">
        <f t="shared" si="7"/>
        <v>0</v>
      </c>
    </row>
    <row r="25" spans="1:12" ht="15" customHeight="1">
      <c r="A25" s="18" t="s">
        <v>134</v>
      </c>
      <c r="B25" s="116"/>
      <c r="C25" s="108"/>
      <c r="D25" s="109"/>
      <c r="E25" s="110"/>
      <c r="F25" s="111"/>
      <c r="G25" s="120">
        <f t="shared" si="8"/>
        <v>0</v>
      </c>
      <c r="H25" s="29" t="s">
        <v>135</v>
      </c>
      <c r="I25" s="30">
        <f t="shared" si="9"/>
        <v>0</v>
      </c>
      <c r="J25" s="113">
        <f t="shared" si="6"/>
        <v>0</v>
      </c>
      <c r="K25" s="114"/>
      <c r="L25" s="121">
        <f t="shared" si="7"/>
        <v>0</v>
      </c>
    </row>
    <row r="26" spans="1:12" ht="15" customHeight="1">
      <c r="A26" s="18" t="s">
        <v>136</v>
      </c>
      <c r="B26" s="116"/>
      <c r="C26" s="108"/>
      <c r="D26" s="109"/>
      <c r="E26" s="110"/>
      <c r="F26" s="111"/>
      <c r="G26" s="120">
        <f t="shared" si="8"/>
        <v>0</v>
      </c>
      <c r="H26" s="22" t="s">
        <v>137</v>
      </c>
      <c r="I26" s="30">
        <f t="shared" si="9"/>
        <v>0</v>
      </c>
      <c r="J26" s="113">
        <f t="shared" si="6"/>
        <v>0</v>
      </c>
      <c r="K26" s="114"/>
      <c r="L26" s="121">
        <f t="shared" si="7"/>
        <v>0</v>
      </c>
    </row>
    <row r="27" spans="1:12" ht="15" customHeight="1">
      <c r="A27" s="18"/>
      <c r="B27" s="178" t="s">
        <v>138</v>
      </c>
      <c r="C27" s="178"/>
      <c r="D27" s="178"/>
      <c r="E27" s="178"/>
      <c r="F27" s="179">
        <v>0</v>
      </c>
      <c r="G27" s="180"/>
      <c r="H27" s="29"/>
      <c r="I27" s="178" t="s">
        <v>139</v>
      </c>
      <c r="J27" s="178"/>
      <c r="K27" s="181">
        <v>0</v>
      </c>
      <c r="L27" s="182"/>
    </row>
    <row r="28" spans="1:12" ht="15" customHeight="1">
      <c r="A28" s="183" t="s">
        <v>140</v>
      </c>
      <c r="B28" s="184"/>
      <c r="C28" s="44"/>
      <c r="D28" s="45"/>
      <c r="E28" s="46"/>
      <c r="F28" s="185">
        <f>ROUND(SUM(G10:G26, F27), 0)</f>
        <v>166367</v>
      </c>
      <c r="G28" s="186"/>
      <c r="H28" s="187" t="s">
        <v>141</v>
      </c>
      <c r="I28" s="184"/>
      <c r="J28" s="44"/>
      <c r="K28" s="188">
        <f>ROUND(SUM(L10:L26, K27), 0)</f>
        <v>44889</v>
      </c>
      <c r="L28" s="189"/>
    </row>
    <row r="29" spans="1:12" ht="15" customHeight="1">
      <c r="A29" s="47" t="s">
        <v>142</v>
      </c>
      <c r="B29" s="11" t="s">
        <v>143</v>
      </c>
      <c r="C29" s="12" t="s">
        <v>144</v>
      </c>
      <c r="D29" s="12" t="s">
        <v>85</v>
      </c>
      <c r="E29" s="48" t="s">
        <v>145</v>
      </c>
      <c r="F29" s="48" t="s">
        <v>146</v>
      </c>
      <c r="G29" s="48" t="s">
        <v>147</v>
      </c>
      <c r="H29" s="200" t="s">
        <v>148</v>
      </c>
      <c r="I29" s="201"/>
      <c r="J29" s="202" t="s">
        <v>149</v>
      </c>
      <c r="K29" s="203"/>
    </row>
    <row r="30" spans="1:12" ht="15" customHeight="1">
      <c r="A30" s="49" t="s">
        <v>150</v>
      </c>
      <c r="B30" s="204" t="s">
        <v>151</v>
      </c>
      <c r="C30" s="205"/>
      <c r="D30" s="205"/>
      <c r="E30" s="205"/>
      <c r="F30" s="205"/>
      <c r="G30" s="205"/>
      <c r="H30" s="205"/>
      <c r="I30" s="205"/>
      <c r="J30" s="50"/>
      <c r="K30" s="51"/>
    </row>
    <row r="31" spans="1:12" ht="15" customHeight="1">
      <c r="A31" s="52" t="s">
        <v>152</v>
      </c>
      <c r="B31" s="107" t="s">
        <v>153</v>
      </c>
      <c r="C31" s="109" t="s">
        <v>154</v>
      </c>
      <c r="D31" s="109">
        <v>1</v>
      </c>
      <c r="E31" s="122">
        <v>300</v>
      </c>
      <c r="F31" s="123">
        <f>D31*E31</f>
        <v>300</v>
      </c>
      <c r="G31" s="124">
        <v>3</v>
      </c>
      <c r="H31" s="198" t="s">
        <v>155</v>
      </c>
      <c r="I31" s="198"/>
      <c r="J31" s="199">
        <f>F31*G31</f>
        <v>900</v>
      </c>
      <c r="K31" s="199"/>
    </row>
    <row r="32" spans="1:12" ht="15" customHeight="1">
      <c r="A32" s="52" t="s">
        <v>156</v>
      </c>
      <c r="B32" s="107" t="s">
        <v>157</v>
      </c>
      <c r="C32" s="109" t="s">
        <v>158</v>
      </c>
      <c r="D32" s="109">
        <v>4.5</v>
      </c>
      <c r="E32" s="122">
        <v>60</v>
      </c>
      <c r="F32" s="123">
        <f t="shared" ref="F32:F34" si="10">D32*E32</f>
        <v>270</v>
      </c>
      <c r="G32" s="124">
        <v>3</v>
      </c>
      <c r="H32" s="198" t="s">
        <v>159</v>
      </c>
      <c r="I32" s="198"/>
      <c r="J32" s="199">
        <f t="shared" ref="J32:J34" si="11">F32*G32</f>
        <v>810</v>
      </c>
      <c r="K32" s="199"/>
    </row>
    <row r="33" spans="1:11" ht="15" customHeight="1">
      <c r="A33" s="52" t="s">
        <v>160</v>
      </c>
      <c r="B33" s="107" t="s">
        <v>161</v>
      </c>
      <c r="C33" s="109" t="s">
        <v>162</v>
      </c>
      <c r="D33" s="109">
        <v>4</v>
      </c>
      <c r="E33" s="122">
        <v>160</v>
      </c>
      <c r="F33" s="123">
        <f t="shared" si="10"/>
        <v>640</v>
      </c>
      <c r="G33" s="124">
        <v>2</v>
      </c>
      <c r="H33" s="198" t="s">
        <v>163</v>
      </c>
      <c r="I33" s="198"/>
      <c r="J33" s="199">
        <f t="shared" si="11"/>
        <v>1280</v>
      </c>
      <c r="K33" s="199"/>
    </row>
    <row r="34" spans="1:11" ht="15" customHeight="1">
      <c r="A34" s="52" t="s">
        <v>164</v>
      </c>
      <c r="B34" s="107" t="s">
        <v>165</v>
      </c>
      <c r="C34" s="109" t="s">
        <v>166</v>
      </c>
      <c r="D34" s="109">
        <v>1</v>
      </c>
      <c r="E34" s="110">
        <v>150</v>
      </c>
      <c r="F34" s="123">
        <f t="shared" si="10"/>
        <v>150</v>
      </c>
      <c r="G34" s="124">
        <v>3</v>
      </c>
      <c r="H34" s="198" t="s">
        <v>167</v>
      </c>
      <c r="I34" s="198"/>
      <c r="J34" s="199">
        <f t="shared" si="11"/>
        <v>450</v>
      </c>
      <c r="K34" s="199"/>
    </row>
    <row r="35" spans="1:11" ht="15" customHeight="1">
      <c r="A35" s="52" t="s">
        <v>168</v>
      </c>
      <c r="B35" s="107" t="s">
        <v>165</v>
      </c>
      <c r="C35" s="109"/>
      <c r="D35" s="109"/>
      <c r="E35" s="110"/>
      <c r="F35" s="123"/>
      <c r="G35" s="125"/>
      <c r="H35" s="198"/>
      <c r="I35" s="198"/>
      <c r="J35" s="199">
        <f>F35*G35</f>
        <v>0</v>
      </c>
      <c r="K35" s="199"/>
    </row>
    <row r="36" spans="1:11" ht="15" customHeight="1">
      <c r="A36" s="57" t="s">
        <v>169</v>
      </c>
      <c r="B36" s="204" t="s">
        <v>170</v>
      </c>
      <c r="C36" s="205"/>
      <c r="D36" s="205"/>
      <c r="E36" s="205"/>
      <c r="F36" s="205"/>
      <c r="G36" s="205"/>
      <c r="H36" s="205"/>
      <c r="I36" s="205"/>
      <c r="J36" s="58"/>
      <c r="K36" s="59"/>
    </row>
    <row r="37" spans="1:11" ht="15" customHeight="1">
      <c r="A37" s="52" t="s">
        <v>171</v>
      </c>
      <c r="B37" s="107" t="s">
        <v>172</v>
      </c>
      <c r="C37" s="109" t="s">
        <v>173</v>
      </c>
      <c r="D37" s="109">
        <v>200</v>
      </c>
      <c r="E37" s="122">
        <v>0.57999999999999996</v>
      </c>
      <c r="F37" s="123">
        <f>D37*E37</f>
        <v>115.99999999999999</v>
      </c>
      <c r="G37" s="124">
        <v>8</v>
      </c>
      <c r="H37" s="198" t="s">
        <v>174</v>
      </c>
      <c r="I37" s="198"/>
      <c r="J37" s="199">
        <f>F37*G37</f>
        <v>927.99999999999989</v>
      </c>
      <c r="K37" s="199"/>
    </row>
    <row r="38" spans="1:11" ht="15" customHeight="1">
      <c r="A38" s="52" t="s">
        <v>175</v>
      </c>
      <c r="B38" s="107" t="s">
        <v>157</v>
      </c>
      <c r="C38" s="109"/>
      <c r="D38" s="109"/>
      <c r="E38" s="122"/>
      <c r="F38" s="123">
        <f t="shared" ref="F38:F41" si="12">D38*E38</f>
        <v>0</v>
      </c>
      <c r="G38" s="124"/>
      <c r="H38" s="198"/>
      <c r="I38" s="198"/>
      <c r="J38" s="199">
        <f t="shared" ref="J38:J40" si="13">F38*G38</f>
        <v>0</v>
      </c>
      <c r="K38" s="199"/>
    </row>
    <row r="39" spans="1:11" ht="15" customHeight="1">
      <c r="A39" s="52" t="s">
        <v>176</v>
      </c>
      <c r="B39" s="107" t="s">
        <v>161</v>
      </c>
      <c r="C39" s="109"/>
      <c r="D39" s="109"/>
      <c r="E39" s="122"/>
      <c r="F39" s="123">
        <f t="shared" si="12"/>
        <v>0</v>
      </c>
      <c r="G39" s="124"/>
      <c r="H39" s="198"/>
      <c r="I39" s="198"/>
      <c r="J39" s="199">
        <f t="shared" si="13"/>
        <v>0</v>
      </c>
      <c r="K39" s="199"/>
    </row>
    <row r="40" spans="1:11" ht="15" customHeight="1">
      <c r="A40" s="52" t="s">
        <v>177</v>
      </c>
      <c r="B40" s="107" t="s">
        <v>178</v>
      </c>
      <c r="C40" s="109"/>
      <c r="D40" s="109"/>
      <c r="E40" s="110"/>
      <c r="F40" s="123">
        <f t="shared" si="12"/>
        <v>0</v>
      </c>
      <c r="G40" s="124"/>
      <c r="H40" s="198"/>
      <c r="I40" s="198"/>
      <c r="J40" s="199">
        <f t="shared" si="13"/>
        <v>0</v>
      </c>
      <c r="K40" s="199"/>
    </row>
    <row r="41" spans="1:11" ht="15" customHeight="1">
      <c r="A41" s="52" t="s">
        <v>179</v>
      </c>
      <c r="B41" s="107" t="s">
        <v>180</v>
      </c>
      <c r="C41" s="109"/>
      <c r="D41" s="109"/>
      <c r="E41" s="110"/>
      <c r="F41" s="123">
        <f t="shared" si="12"/>
        <v>0</v>
      </c>
      <c r="G41" s="125"/>
      <c r="H41" s="198"/>
      <c r="I41" s="198"/>
      <c r="J41" s="199">
        <f>F41*G41</f>
        <v>0</v>
      </c>
      <c r="K41" s="199"/>
    </row>
    <row r="42" spans="1:11" ht="15" customHeight="1">
      <c r="A42" s="62"/>
      <c r="B42" s="63" t="s">
        <v>181</v>
      </c>
      <c r="C42" s="64"/>
      <c r="D42" s="64"/>
      <c r="E42" s="65"/>
      <c r="F42" s="65"/>
      <c r="G42" s="65"/>
      <c r="H42" s="65"/>
      <c r="I42" s="65"/>
      <c r="J42" s="206">
        <v>0</v>
      </c>
      <c r="K42" s="207"/>
    </row>
    <row r="43" spans="1:11" ht="15" customHeight="1">
      <c r="A43" s="208" t="s">
        <v>182</v>
      </c>
      <c r="B43" s="209"/>
      <c r="C43" s="64"/>
      <c r="D43" s="64"/>
      <c r="E43" s="65"/>
      <c r="F43" s="65"/>
      <c r="G43" s="65"/>
      <c r="H43" s="65"/>
      <c r="I43" s="65"/>
      <c r="J43" s="210">
        <f>ROUND(SUM(J31:K42),0)</f>
        <v>4368</v>
      </c>
      <c r="K43" s="211"/>
    </row>
    <row r="44" spans="1:11" ht="15" customHeight="1">
      <c r="A44" s="66" t="s">
        <v>183</v>
      </c>
      <c r="B44" s="220" t="s">
        <v>184</v>
      </c>
      <c r="C44" s="220"/>
      <c r="D44" s="67" t="s">
        <v>85</v>
      </c>
      <c r="E44" s="219" t="s">
        <v>145</v>
      </c>
      <c r="F44" s="219"/>
      <c r="G44" s="126"/>
      <c r="H44" s="69"/>
    </row>
    <row r="45" spans="1:11" ht="15" customHeight="1">
      <c r="A45" s="52" t="s">
        <v>185</v>
      </c>
      <c r="B45" s="212" t="s">
        <v>186</v>
      </c>
      <c r="C45" s="213"/>
      <c r="D45" s="109">
        <v>2</v>
      </c>
      <c r="E45" s="214">
        <v>10000</v>
      </c>
      <c r="F45" s="215"/>
      <c r="G45" s="112">
        <f>D45*E45</f>
        <v>20000</v>
      </c>
      <c r="H45" s="70"/>
      <c r="K45" s="71"/>
    </row>
    <row r="46" spans="1:11" ht="15" customHeight="1">
      <c r="A46" s="52" t="s">
        <v>187</v>
      </c>
      <c r="B46" s="212"/>
      <c r="C46" s="213"/>
      <c r="D46" s="109"/>
      <c r="E46" s="214"/>
      <c r="F46" s="215"/>
      <c r="G46" s="112">
        <f t="shared" ref="G46:G47" si="14">D46*E46</f>
        <v>0</v>
      </c>
      <c r="H46" s="70"/>
      <c r="K46" s="71"/>
    </row>
    <row r="47" spans="1:11" ht="15" customHeight="1">
      <c r="A47" s="52" t="s">
        <v>188</v>
      </c>
      <c r="B47" s="212"/>
      <c r="C47" s="213"/>
      <c r="D47" s="109"/>
      <c r="E47" s="214"/>
      <c r="F47" s="215"/>
      <c r="G47" s="112">
        <f t="shared" si="14"/>
        <v>0</v>
      </c>
      <c r="H47" s="70"/>
      <c r="K47" s="71"/>
    </row>
    <row r="48" spans="1:11" ht="15" customHeight="1">
      <c r="A48" s="72"/>
      <c r="B48" s="63" t="s">
        <v>189</v>
      </c>
      <c r="C48" s="64"/>
      <c r="D48" s="64"/>
      <c r="E48" s="65"/>
      <c r="F48" s="216">
        <v>0</v>
      </c>
      <c r="G48" s="217"/>
      <c r="H48" s="70"/>
      <c r="K48" s="71"/>
    </row>
    <row r="49" spans="1:11" ht="15" customHeight="1">
      <c r="A49" s="218" t="s">
        <v>190</v>
      </c>
      <c r="B49" s="209" t="s">
        <v>191</v>
      </c>
      <c r="C49" s="64"/>
      <c r="D49" s="64"/>
      <c r="E49" s="65"/>
      <c r="F49" s="210">
        <f>ROUND(SUM(G45:G47, F48), 0)</f>
        <v>20000</v>
      </c>
      <c r="G49" s="211"/>
      <c r="H49" s="70"/>
    </row>
    <row r="50" spans="1:11" ht="43.5" customHeight="1">
      <c r="A50" s="66" t="s">
        <v>192</v>
      </c>
      <c r="B50" s="73" t="s">
        <v>193</v>
      </c>
      <c r="C50" s="67"/>
      <c r="D50" s="67" t="s">
        <v>85</v>
      </c>
      <c r="E50" s="219" t="s">
        <v>145</v>
      </c>
      <c r="F50" s="219"/>
      <c r="G50" s="126"/>
      <c r="H50" s="69"/>
    </row>
    <row r="51" spans="1:11" ht="15" customHeight="1">
      <c r="A51" s="52" t="s">
        <v>194</v>
      </c>
      <c r="B51" s="212" t="s">
        <v>195</v>
      </c>
      <c r="C51" s="213"/>
      <c r="D51" s="109">
        <v>5</v>
      </c>
      <c r="E51" s="221">
        <v>250</v>
      </c>
      <c r="F51" s="222"/>
      <c r="G51" s="129">
        <f>D51*E51</f>
        <v>1250</v>
      </c>
      <c r="H51" s="69"/>
      <c r="K51" s="71"/>
    </row>
    <row r="52" spans="1:11" ht="15" customHeight="1">
      <c r="A52" s="52" t="s">
        <v>196</v>
      </c>
      <c r="B52" s="212" t="s">
        <v>197</v>
      </c>
      <c r="C52" s="213"/>
      <c r="D52" s="109">
        <v>40</v>
      </c>
      <c r="E52" s="221">
        <v>75</v>
      </c>
      <c r="F52" s="222"/>
      <c r="G52" s="129">
        <f t="shared" ref="G52:G64" si="15">D52*E52</f>
        <v>3000</v>
      </c>
      <c r="H52" s="69"/>
      <c r="K52" s="71"/>
    </row>
    <row r="53" spans="1:11" ht="15" customHeight="1">
      <c r="A53" s="52" t="s">
        <v>198</v>
      </c>
      <c r="B53" s="212"/>
      <c r="C53" s="213"/>
      <c r="D53" s="109"/>
      <c r="E53" s="221"/>
      <c r="F53" s="222"/>
      <c r="G53" s="129">
        <f t="shared" si="15"/>
        <v>0</v>
      </c>
      <c r="H53" s="69"/>
      <c r="K53" s="71"/>
    </row>
    <row r="54" spans="1:11" ht="15" customHeight="1">
      <c r="A54" s="52" t="s">
        <v>199</v>
      </c>
      <c r="B54" s="212"/>
      <c r="C54" s="213"/>
      <c r="D54" s="109"/>
      <c r="E54" s="221"/>
      <c r="F54" s="222"/>
      <c r="G54" s="129">
        <f t="shared" si="15"/>
        <v>0</v>
      </c>
      <c r="H54" s="69"/>
      <c r="K54" s="71"/>
    </row>
    <row r="55" spans="1:11" ht="15" customHeight="1">
      <c r="A55" s="52" t="s">
        <v>200</v>
      </c>
      <c r="B55" s="212"/>
      <c r="C55" s="213"/>
      <c r="D55" s="109"/>
      <c r="E55" s="221"/>
      <c r="F55" s="222"/>
      <c r="G55" s="129">
        <f t="shared" si="15"/>
        <v>0</v>
      </c>
      <c r="H55" s="69"/>
      <c r="K55" s="71"/>
    </row>
    <row r="56" spans="1:11" ht="15" customHeight="1">
      <c r="A56" s="52" t="s">
        <v>201</v>
      </c>
      <c r="B56" s="212"/>
      <c r="C56" s="213"/>
      <c r="D56" s="109"/>
      <c r="E56" s="221"/>
      <c r="F56" s="222"/>
      <c r="G56" s="129">
        <f t="shared" si="15"/>
        <v>0</v>
      </c>
      <c r="H56" s="69"/>
      <c r="K56" s="71"/>
    </row>
    <row r="57" spans="1:11" ht="15" customHeight="1">
      <c r="A57" s="52" t="s">
        <v>202</v>
      </c>
      <c r="B57" s="212"/>
      <c r="C57" s="213"/>
      <c r="D57" s="109"/>
      <c r="E57" s="221"/>
      <c r="F57" s="222"/>
      <c r="G57" s="129">
        <f t="shared" si="15"/>
        <v>0</v>
      </c>
      <c r="H57" s="69"/>
      <c r="K57" s="71"/>
    </row>
    <row r="58" spans="1:11" ht="15" customHeight="1">
      <c r="A58" s="52" t="s">
        <v>203</v>
      </c>
      <c r="B58" s="212"/>
      <c r="C58" s="213"/>
      <c r="D58" s="109"/>
      <c r="E58" s="221"/>
      <c r="F58" s="222"/>
      <c r="G58" s="129">
        <f t="shared" si="15"/>
        <v>0</v>
      </c>
      <c r="H58" s="69"/>
      <c r="K58" s="71"/>
    </row>
    <row r="59" spans="1:11" ht="15" customHeight="1">
      <c r="A59" s="52" t="s">
        <v>204</v>
      </c>
      <c r="B59" s="212"/>
      <c r="C59" s="213"/>
      <c r="D59" s="109"/>
      <c r="E59" s="127"/>
      <c r="F59" s="128"/>
      <c r="G59" s="129">
        <f t="shared" si="15"/>
        <v>0</v>
      </c>
      <c r="H59" s="69"/>
      <c r="K59" s="71"/>
    </row>
    <row r="60" spans="1:11" ht="15" customHeight="1">
      <c r="A60" s="52" t="s">
        <v>205</v>
      </c>
      <c r="B60" s="212"/>
      <c r="C60" s="213"/>
      <c r="D60" s="109"/>
      <c r="E60" s="127"/>
      <c r="F60" s="128"/>
      <c r="G60" s="129">
        <f t="shared" si="15"/>
        <v>0</v>
      </c>
      <c r="H60" s="69"/>
      <c r="K60" s="71"/>
    </row>
    <row r="61" spans="1:11" ht="15" customHeight="1">
      <c r="A61" s="52" t="s">
        <v>206</v>
      </c>
      <c r="B61" s="212"/>
      <c r="C61" s="213"/>
      <c r="D61" s="109"/>
      <c r="E61" s="127"/>
      <c r="F61" s="128"/>
      <c r="G61" s="129">
        <f t="shared" si="15"/>
        <v>0</v>
      </c>
      <c r="H61" s="69"/>
      <c r="K61" s="71"/>
    </row>
    <row r="62" spans="1:11" ht="15" customHeight="1">
      <c r="A62" s="52" t="s">
        <v>207</v>
      </c>
      <c r="B62" s="212"/>
      <c r="C62" s="213"/>
      <c r="D62" s="109"/>
      <c r="E62" s="127"/>
      <c r="F62" s="128"/>
      <c r="G62" s="129">
        <f t="shared" si="15"/>
        <v>0</v>
      </c>
      <c r="H62" s="69"/>
      <c r="K62" s="71"/>
    </row>
    <row r="63" spans="1:11" ht="15" customHeight="1">
      <c r="A63" s="52" t="s">
        <v>208</v>
      </c>
      <c r="B63" s="212"/>
      <c r="C63" s="213"/>
      <c r="D63" s="109"/>
      <c r="E63" s="127"/>
      <c r="F63" s="128"/>
      <c r="G63" s="129">
        <f t="shared" si="15"/>
        <v>0</v>
      </c>
      <c r="H63" s="69"/>
      <c r="K63" s="71"/>
    </row>
    <row r="64" spans="1:11" ht="15" customHeight="1">
      <c r="A64" s="52" t="s">
        <v>209</v>
      </c>
      <c r="B64" s="212"/>
      <c r="C64" s="213"/>
      <c r="D64" s="109"/>
      <c r="E64" s="221"/>
      <c r="F64" s="222"/>
      <c r="G64" s="129">
        <f t="shared" si="15"/>
        <v>0</v>
      </c>
      <c r="H64" s="69"/>
      <c r="K64" s="71"/>
    </row>
    <row r="65" spans="1:11" ht="15" customHeight="1">
      <c r="A65" s="72"/>
      <c r="B65" s="63" t="s">
        <v>210</v>
      </c>
      <c r="C65" s="64"/>
      <c r="D65" s="64"/>
      <c r="E65" s="65"/>
      <c r="F65" s="206">
        <v>0</v>
      </c>
      <c r="G65" s="207"/>
      <c r="H65" s="69"/>
      <c r="K65" s="71"/>
    </row>
    <row r="66" spans="1:11" ht="15" customHeight="1">
      <c r="A66" s="218" t="s">
        <v>211</v>
      </c>
      <c r="B66" s="209" t="s">
        <v>212</v>
      </c>
      <c r="C66" s="64"/>
      <c r="D66" s="64"/>
      <c r="E66" s="65"/>
      <c r="F66" s="210">
        <f>ROUND(SUM(G51:G64, F65),0)</f>
        <v>4250</v>
      </c>
      <c r="G66" s="211"/>
      <c r="H66" s="70"/>
    </row>
    <row r="67" spans="1:11" ht="101.25" customHeight="1">
      <c r="A67" s="66" t="s">
        <v>213</v>
      </c>
      <c r="B67" s="73" t="s">
        <v>214</v>
      </c>
      <c r="C67" s="67"/>
      <c r="D67" s="67" t="s">
        <v>85</v>
      </c>
      <c r="E67" s="219" t="s">
        <v>145</v>
      </c>
      <c r="F67" s="219"/>
      <c r="G67" s="126"/>
      <c r="H67" s="69"/>
    </row>
    <row r="68" spans="1:11" ht="15" customHeight="1">
      <c r="A68" s="77" t="s">
        <v>215</v>
      </c>
      <c r="B68" s="227" t="s">
        <v>216</v>
      </c>
      <c r="C68" s="228"/>
      <c r="D68" s="130">
        <v>1</v>
      </c>
      <c r="E68" s="221">
        <v>75000</v>
      </c>
      <c r="F68" s="222"/>
      <c r="G68" s="131">
        <f>D68*E68</f>
        <v>75000</v>
      </c>
      <c r="H68" s="69"/>
    </row>
    <row r="69" spans="1:11" ht="15" customHeight="1">
      <c r="A69" s="77" t="s">
        <v>217</v>
      </c>
      <c r="B69" s="212" t="s">
        <v>218</v>
      </c>
      <c r="C69" s="213"/>
      <c r="D69" s="109">
        <v>1</v>
      </c>
      <c r="E69" s="229">
        <v>25000</v>
      </c>
      <c r="F69" s="230"/>
      <c r="G69" s="131">
        <f>D69*E69</f>
        <v>25000</v>
      </c>
      <c r="H69" s="69"/>
      <c r="K69" s="71"/>
    </row>
    <row r="70" spans="1:11" ht="15" customHeight="1">
      <c r="A70" s="72"/>
      <c r="B70" s="63" t="s">
        <v>219</v>
      </c>
      <c r="C70" s="64"/>
      <c r="D70" s="64"/>
      <c r="E70" s="65"/>
      <c r="F70" s="210">
        <v>0</v>
      </c>
      <c r="G70" s="211"/>
      <c r="H70" s="69"/>
      <c r="K70" s="71"/>
    </row>
    <row r="71" spans="1:11" ht="15" customHeight="1">
      <c r="A71" s="218" t="s">
        <v>220</v>
      </c>
      <c r="B71" s="209"/>
      <c r="C71" s="64"/>
      <c r="D71" s="64"/>
      <c r="E71" s="65"/>
      <c r="F71" s="210">
        <f>ROUND(SUM(G68:G69, F70),0)</f>
        <v>100000</v>
      </c>
      <c r="G71" s="211"/>
      <c r="H71" s="69"/>
      <c r="K71" s="71"/>
    </row>
    <row r="72" spans="1:11" ht="15" customHeight="1">
      <c r="A72" s="10" t="s">
        <v>221</v>
      </c>
      <c r="B72" s="11" t="s">
        <v>222</v>
      </c>
      <c r="C72" s="223" t="s">
        <v>223</v>
      </c>
      <c r="D72" s="223"/>
      <c r="E72" s="223"/>
      <c r="F72" s="223"/>
      <c r="G72" s="224"/>
      <c r="H72" s="69"/>
    </row>
    <row r="73" spans="1:11" ht="15" customHeight="1">
      <c r="A73" s="66" t="s">
        <v>224</v>
      </c>
      <c r="B73" s="73" t="s">
        <v>225</v>
      </c>
      <c r="C73" s="67" t="s">
        <v>226</v>
      </c>
      <c r="D73" s="67" t="s">
        <v>85</v>
      </c>
      <c r="E73" s="219" t="s">
        <v>145</v>
      </c>
      <c r="F73" s="219"/>
      <c r="G73" s="126"/>
      <c r="H73" s="69"/>
    </row>
    <row r="74" spans="1:11" ht="15" customHeight="1">
      <c r="A74" s="52" t="s">
        <v>227</v>
      </c>
      <c r="B74" s="107" t="s">
        <v>228</v>
      </c>
      <c r="C74" s="130" t="s">
        <v>229</v>
      </c>
      <c r="D74" s="130">
        <v>4</v>
      </c>
      <c r="E74" s="225">
        <v>1000</v>
      </c>
      <c r="F74" s="226"/>
      <c r="G74" s="129">
        <f>D74*E74</f>
        <v>4000</v>
      </c>
      <c r="H74" s="69"/>
      <c r="K74" s="71"/>
    </row>
    <row r="75" spans="1:11" ht="15" customHeight="1">
      <c r="A75" s="52" t="s">
        <v>230</v>
      </c>
      <c r="B75" s="107" t="s">
        <v>231</v>
      </c>
      <c r="C75" s="132" t="s">
        <v>166</v>
      </c>
      <c r="D75" s="132">
        <v>1</v>
      </c>
      <c r="E75" s="225">
        <v>75000</v>
      </c>
      <c r="F75" s="226"/>
      <c r="G75" s="129">
        <f>D75*E75</f>
        <v>75000</v>
      </c>
      <c r="H75" s="69"/>
      <c r="K75" s="71"/>
    </row>
    <row r="76" spans="1:11" ht="15" customHeight="1">
      <c r="A76" s="52" t="s">
        <v>232</v>
      </c>
      <c r="B76" s="133"/>
      <c r="C76" s="130"/>
      <c r="D76" s="130"/>
      <c r="E76" s="225"/>
      <c r="F76" s="226"/>
      <c r="G76" s="134">
        <f>D76*E76</f>
        <v>0</v>
      </c>
      <c r="H76" s="69"/>
      <c r="K76" s="71"/>
    </row>
    <row r="77" spans="1:11" ht="15" customHeight="1">
      <c r="A77" s="57"/>
      <c r="B77" s="86" t="s">
        <v>233</v>
      </c>
      <c r="C77" s="87"/>
      <c r="D77" s="87"/>
      <c r="E77" s="88"/>
      <c r="F77" s="206">
        <v>0</v>
      </c>
      <c r="G77" s="207"/>
      <c r="H77" s="69"/>
      <c r="K77" s="71"/>
    </row>
    <row r="78" spans="1:11" ht="15" customHeight="1">
      <c r="A78" s="238" t="s">
        <v>234</v>
      </c>
      <c r="B78" s="239"/>
      <c r="C78" s="87"/>
      <c r="D78" s="87"/>
      <c r="E78" s="88"/>
      <c r="F78" s="210">
        <f>ROUND(SUM(G74:G76, F77),0)</f>
        <v>79000</v>
      </c>
      <c r="G78" s="211"/>
      <c r="H78" s="89"/>
    </row>
    <row r="79" spans="1:11" ht="15" customHeight="1">
      <c r="A79" s="47" t="s">
        <v>235</v>
      </c>
      <c r="B79" s="90" t="s">
        <v>236</v>
      </c>
      <c r="C79" s="91"/>
      <c r="D79" s="91"/>
      <c r="E79" s="92"/>
      <c r="F79" s="240">
        <f>SUM(F28+J43+F49+F66+F71+F78+K28)</f>
        <v>418874</v>
      </c>
      <c r="G79" s="241"/>
      <c r="H79" s="2"/>
    </row>
    <row r="80" spans="1:11">
      <c r="A80" s="10" t="s">
        <v>237</v>
      </c>
      <c r="B80" s="93" t="s">
        <v>238</v>
      </c>
      <c r="C80" s="231" t="s">
        <v>239</v>
      </c>
      <c r="D80" s="201"/>
      <c r="E80" s="94" t="s">
        <v>240</v>
      </c>
      <c r="F80" s="232"/>
      <c r="G80" s="233"/>
      <c r="H80" s="2"/>
    </row>
    <row r="81" spans="1:8" ht="15" customHeight="1">
      <c r="A81" s="95"/>
      <c r="B81" s="135" t="s">
        <v>241</v>
      </c>
      <c r="C81" s="229">
        <f>F79-F49-G75+25000</f>
        <v>348874</v>
      </c>
      <c r="D81" s="230"/>
      <c r="E81" s="136">
        <v>0.2195</v>
      </c>
      <c r="F81" s="234">
        <f>C81*E81</f>
        <v>76577.842999999993</v>
      </c>
      <c r="G81" s="235"/>
      <c r="H81" s="69"/>
    </row>
    <row r="82" spans="1:8" ht="15.75" customHeight="1">
      <c r="A82" s="98" t="s">
        <v>242</v>
      </c>
      <c r="B82" s="99" t="s">
        <v>243</v>
      </c>
      <c r="C82" s="100" t="s">
        <v>244</v>
      </c>
      <c r="D82" s="101"/>
      <c r="E82" s="102"/>
      <c r="F82" s="236">
        <f>F79+F81</f>
        <v>495451.84299999999</v>
      </c>
      <c r="G82" s="237"/>
      <c r="H82" s="89"/>
    </row>
    <row r="83" spans="1:8" ht="15" customHeight="1"/>
  </sheetData>
  <sheetProtection sheet="1" objects="1" scenarios="1"/>
  <mergeCells count="104">
    <mergeCell ref="C80:D80"/>
    <mergeCell ref="F80:G80"/>
    <mergeCell ref="C81:D81"/>
    <mergeCell ref="F81:G81"/>
    <mergeCell ref="F82:G82"/>
    <mergeCell ref="E75:F75"/>
    <mergeCell ref="E76:F76"/>
    <mergeCell ref="F77:G77"/>
    <mergeCell ref="A78:B78"/>
    <mergeCell ref="F78:G78"/>
    <mergeCell ref="F79:G79"/>
    <mergeCell ref="F70:G70"/>
    <mergeCell ref="A71:B71"/>
    <mergeCell ref="F71:G71"/>
    <mergeCell ref="C72:G72"/>
    <mergeCell ref="E73:F73"/>
    <mergeCell ref="E74:F74"/>
    <mergeCell ref="A66:B66"/>
    <mergeCell ref="F66:G66"/>
    <mergeCell ref="E67:F67"/>
    <mergeCell ref="B68:C68"/>
    <mergeCell ref="E68:F68"/>
    <mergeCell ref="B69:C69"/>
    <mergeCell ref="E69:F69"/>
    <mergeCell ref="B61:C61"/>
    <mergeCell ref="B62:C62"/>
    <mergeCell ref="B63:C63"/>
    <mergeCell ref="B64:C64"/>
    <mergeCell ref="E64:F64"/>
    <mergeCell ref="F65:G65"/>
    <mergeCell ref="B57:C57"/>
    <mergeCell ref="E57:F57"/>
    <mergeCell ref="B58:C58"/>
    <mergeCell ref="E58:F58"/>
    <mergeCell ref="B59:C59"/>
    <mergeCell ref="B60:C60"/>
    <mergeCell ref="B54:C54"/>
    <mergeCell ref="E54:F54"/>
    <mergeCell ref="B55:C55"/>
    <mergeCell ref="E55:F55"/>
    <mergeCell ref="B56:C56"/>
    <mergeCell ref="E56:F56"/>
    <mergeCell ref="B51:C51"/>
    <mergeCell ref="E51:F51"/>
    <mergeCell ref="B52:C52"/>
    <mergeCell ref="E52:F52"/>
    <mergeCell ref="B53:C53"/>
    <mergeCell ref="E53:F53"/>
    <mergeCell ref="B47:C47"/>
    <mergeCell ref="E47:F47"/>
    <mergeCell ref="F48:G48"/>
    <mergeCell ref="A49:B49"/>
    <mergeCell ref="F49:G49"/>
    <mergeCell ref="E50:F50"/>
    <mergeCell ref="B44:C44"/>
    <mergeCell ref="E44:F44"/>
    <mergeCell ref="B45:C45"/>
    <mergeCell ref="E45:F45"/>
    <mergeCell ref="B46:C46"/>
    <mergeCell ref="E46:F46"/>
    <mergeCell ref="H40:I40"/>
    <mergeCell ref="J40:K40"/>
    <mergeCell ref="H41:I41"/>
    <mergeCell ref="J41:K41"/>
    <mergeCell ref="J42:K42"/>
    <mergeCell ref="A43:B43"/>
    <mergeCell ref="J43:K43"/>
    <mergeCell ref="B36:I36"/>
    <mergeCell ref="H37:I37"/>
    <mergeCell ref="J37:K37"/>
    <mergeCell ref="H38:I38"/>
    <mergeCell ref="J38:K38"/>
    <mergeCell ref="H39:I39"/>
    <mergeCell ref="J39:K39"/>
    <mergeCell ref="H33:I33"/>
    <mergeCell ref="J33:K33"/>
    <mergeCell ref="H34:I34"/>
    <mergeCell ref="J34:K34"/>
    <mergeCell ref="H35:I35"/>
    <mergeCell ref="J35:K35"/>
    <mergeCell ref="H29:I29"/>
    <mergeCell ref="J29:K29"/>
    <mergeCell ref="B30:I30"/>
    <mergeCell ref="H31:I31"/>
    <mergeCell ref="J31:K31"/>
    <mergeCell ref="H32:I32"/>
    <mergeCell ref="J32:K32"/>
    <mergeCell ref="B27:E27"/>
    <mergeCell ref="F27:G27"/>
    <mergeCell ref="I27:J27"/>
    <mergeCell ref="K27:L27"/>
    <mergeCell ref="A28:B28"/>
    <mergeCell ref="F28:G28"/>
    <mergeCell ref="H28:I28"/>
    <mergeCell ref="K28:L28"/>
    <mergeCell ref="A1:L1"/>
    <mergeCell ref="A2:L2"/>
    <mergeCell ref="A3:L3"/>
    <mergeCell ref="A4:L4"/>
    <mergeCell ref="A6:B7"/>
    <mergeCell ref="C6:F6"/>
    <mergeCell ref="G6:G7"/>
    <mergeCell ref="J6:K6"/>
    <mergeCell ref="L6:L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6CB7-1A9D-4E17-9BD4-94E097B87D5B}">
  <dimension ref="A1:K19"/>
  <sheetViews>
    <sheetView workbookViewId="0">
      <selection activeCell="F6" sqref="F6"/>
    </sheetView>
  </sheetViews>
  <sheetFormatPr defaultRowHeight="15"/>
  <cols>
    <col min="1" max="1" width="3.140625" style="1" customWidth="1"/>
    <col min="2" max="2" width="0.85546875" style="1" customWidth="1"/>
    <col min="3" max="3" width="26.28515625" style="2" customWidth="1"/>
    <col min="4" max="4" width="17.140625" style="2" customWidth="1"/>
    <col min="5" max="5" width="23.7109375" customWidth="1"/>
  </cols>
  <sheetData>
    <row r="1" spans="1:11" s="138" customFormat="1" ht="15.75">
      <c r="A1" s="190" t="s">
        <v>245</v>
      </c>
      <c r="B1" s="190"/>
      <c r="C1" s="190"/>
      <c r="D1" s="190"/>
      <c r="E1" s="137"/>
    </row>
    <row r="2" spans="1:11" s="138" customFormat="1" ht="15.75">
      <c r="A2" s="269" t="str">
        <f>'Detailed Budget'!A2</f>
        <v>Organization's Name</v>
      </c>
      <c r="B2" s="270"/>
      <c r="C2" s="270"/>
      <c r="D2" s="270"/>
      <c r="E2" s="242"/>
      <c r="F2" s="243"/>
      <c r="G2" s="243"/>
      <c r="H2" s="243"/>
    </row>
    <row r="3" spans="1:11" s="138" customFormat="1" ht="15.75">
      <c r="A3" s="269" t="str">
        <f>'Detailed Budget'!A3</f>
        <v>Project Title</v>
      </c>
      <c r="B3" s="270"/>
      <c r="C3" s="270"/>
      <c r="D3" s="270"/>
    </row>
    <row r="4" spans="1:11" s="138" customFormat="1" ht="15.75" customHeight="1">
      <c r="A4" s="269" t="str">
        <f>'Detailed Budget'!A4</f>
        <v>Project Duration (February 1, 2025 - March 31, 2029)</v>
      </c>
      <c r="B4" s="270"/>
      <c r="C4" s="270"/>
      <c r="D4" s="270"/>
    </row>
    <row r="5" spans="1:11" ht="15" customHeight="1">
      <c r="A5" s="271"/>
      <c r="B5" s="271"/>
      <c r="C5" s="164"/>
      <c r="D5" s="164"/>
    </row>
    <row r="6" spans="1:11" s="138" customFormat="1" ht="15.75" customHeight="1">
      <c r="A6" s="244" t="s">
        <v>74</v>
      </c>
      <c r="B6" s="244"/>
      <c r="C6" s="244"/>
      <c r="D6" s="244" t="s">
        <v>246</v>
      </c>
    </row>
    <row r="7" spans="1:11" s="138" customFormat="1" ht="15.75">
      <c r="A7" s="244"/>
      <c r="B7" s="244"/>
      <c r="C7" s="244"/>
      <c r="D7" s="245"/>
      <c r="H7" s="168"/>
      <c r="I7" s="169"/>
      <c r="J7" s="169"/>
      <c r="K7" s="169"/>
    </row>
    <row r="8" spans="1:11" s="17" customFormat="1">
      <c r="A8" s="10" t="s">
        <v>82</v>
      </c>
      <c r="B8" s="139"/>
      <c r="C8" s="11" t="s">
        <v>247</v>
      </c>
      <c r="D8" s="140">
        <f>'Detailed Budget'!F39</f>
        <v>0</v>
      </c>
    </row>
    <row r="9" spans="1:11" s="17" customFormat="1">
      <c r="A9" s="95" t="s">
        <v>88</v>
      </c>
      <c r="B9" s="141"/>
      <c r="C9" s="15" t="s">
        <v>89</v>
      </c>
      <c r="D9" s="140">
        <f>'Detailed Budget'!K39</f>
        <v>0</v>
      </c>
    </row>
    <row r="10" spans="1:11" ht="15" customHeight="1">
      <c r="A10" s="95" t="s">
        <v>142</v>
      </c>
      <c r="B10" s="141"/>
      <c r="C10" s="15" t="s">
        <v>143</v>
      </c>
      <c r="D10" s="140">
        <f>'Detailed Budget'!J53</f>
        <v>0</v>
      </c>
    </row>
    <row r="11" spans="1:11" ht="15" customHeight="1">
      <c r="A11" s="95" t="s">
        <v>183</v>
      </c>
      <c r="B11" s="141"/>
      <c r="C11" s="15" t="s">
        <v>248</v>
      </c>
      <c r="D11" s="140">
        <f>'Detailed Budget'!F58</f>
        <v>0</v>
      </c>
    </row>
    <row r="12" spans="1:11">
      <c r="A12" s="95" t="s">
        <v>192</v>
      </c>
      <c r="B12" s="141"/>
      <c r="C12" s="15" t="s">
        <v>249</v>
      </c>
      <c r="D12" s="140">
        <f>'Detailed Budget'!F74</f>
        <v>0</v>
      </c>
      <c r="H12" s="167"/>
    </row>
    <row r="13" spans="1:11">
      <c r="A13" s="66" t="s">
        <v>213</v>
      </c>
      <c r="B13" s="142"/>
      <c r="C13" s="73" t="s">
        <v>250</v>
      </c>
      <c r="D13" s="140">
        <f>'Detailed Budget'!F78</f>
        <v>0</v>
      </c>
    </row>
    <row r="14" spans="1:11" ht="15" customHeight="1">
      <c r="A14" s="10" t="s">
        <v>221</v>
      </c>
      <c r="B14" s="143"/>
      <c r="C14" s="11" t="s">
        <v>222</v>
      </c>
      <c r="D14" s="140" t="str">
        <f>'Detailed Budget'!C79</f>
        <v>Not Allowable</v>
      </c>
    </row>
    <row r="15" spans="1:11">
      <c r="A15" s="10" t="s">
        <v>224</v>
      </c>
      <c r="B15" s="143"/>
      <c r="C15" s="11" t="s">
        <v>225</v>
      </c>
      <c r="D15" s="140">
        <f>'Detailed Budget'!F84</f>
        <v>0</v>
      </c>
    </row>
    <row r="16" spans="1:11">
      <c r="A16" s="10" t="s">
        <v>235</v>
      </c>
      <c r="B16" s="143"/>
      <c r="C16" s="93" t="s">
        <v>236</v>
      </c>
      <c r="D16" s="140">
        <f>'Detailed Budget'!F85</f>
        <v>0</v>
      </c>
    </row>
    <row r="17" spans="1:6" ht="15.75">
      <c r="A17" s="66" t="s">
        <v>237</v>
      </c>
      <c r="B17" s="142"/>
      <c r="C17" s="73" t="s">
        <v>251</v>
      </c>
      <c r="D17" s="140">
        <f>'Detailed Budget'!F85</f>
        <v>0</v>
      </c>
      <c r="F17" s="144"/>
    </row>
    <row r="18" spans="1:6" s="138" customFormat="1" ht="15.75">
      <c r="A18" s="145" t="s">
        <v>242</v>
      </c>
      <c r="B18" s="146"/>
      <c r="C18" s="278" t="s">
        <v>243</v>
      </c>
      <c r="D18" s="277">
        <f>'Detailed Budget'!F88</f>
        <v>0</v>
      </c>
    </row>
    <row r="19" spans="1:6" ht="15" customHeight="1"/>
  </sheetData>
  <mergeCells count="7">
    <mergeCell ref="A6:C7"/>
    <mergeCell ref="D6:D7"/>
    <mergeCell ref="E2:H2"/>
    <mergeCell ref="A1:D1"/>
    <mergeCell ref="A2:D2"/>
    <mergeCell ref="A3:D3"/>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topLeftCell="A66" workbookViewId="0">
      <selection activeCell="F88" sqref="F88:G88"/>
    </sheetView>
  </sheetViews>
  <sheetFormatPr defaultRowHeight="15"/>
  <cols>
    <col min="1" max="1" width="4.42578125" style="1" bestFit="1" customWidth="1"/>
    <col min="2" max="2" width="26" style="2" customWidth="1"/>
    <col min="3" max="3" width="5.28515625" style="2" customWidth="1"/>
    <col min="4" max="4" width="7.7109375" style="2" bestFit="1" customWidth="1"/>
    <col min="5" max="5" width="8.85546875" style="2" bestFit="1" customWidth="1"/>
    <col min="6" max="6" width="6.140625" style="2" bestFit="1" customWidth="1"/>
    <col min="7" max="7" width="10" style="2" customWidth="1"/>
    <col min="8" max="8" width="4.42578125" style="3" bestFit="1" customWidth="1"/>
    <col min="9" max="9" width="24.7109375" style="2" customWidth="1"/>
    <col min="10" max="10" width="8.140625" style="2" bestFit="1" customWidth="1"/>
    <col min="11" max="11" width="5.42578125" style="2" bestFit="1" customWidth="1"/>
    <col min="12" max="12" width="9.5703125" style="2" customWidth="1"/>
  </cols>
  <sheetData>
    <row r="1" spans="1:12">
      <c r="A1" s="190" t="s">
        <v>70</v>
      </c>
      <c r="B1" s="190"/>
      <c r="C1" s="190"/>
      <c r="D1" s="190"/>
      <c r="E1" s="190"/>
      <c r="F1" s="190"/>
      <c r="G1" s="190"/>
      <c r="H1" s="190"/>
      <c r="I1" s="190"/>
      <c r="J1" s="190"/>
      <c r="K1" s="190"/>
      <c r="L1" s="190"/>
    </row>
    <row r="2" spans="1:12" ht="15" customHeight="1">
      <c r="A2" s="246" t="s">
        <v>252</v>
      </c>
      <c r="B2" s="246"/>
      <c r="C2" s="246"/>
      <c r="D2" s="246"/>
      <c r="E2" s="246"/>
      <c r="F2" s="246"/>
      <c r="G2" s="246"/>
      <c r="H2" s="246"/>
      <c r="I2" s="246"/>
      <c r="J2" s="246"/>
      <c r="K2" s="246"/>
      <c r="L2" s="246"/>
    </row>
    <row r="3" spans="1:12" ht="15" customHeight="1">
      <c r="A3" s="246" t="s">
        <v>253</v>
      </c>
      <c r="B3" s="246"/>
      <c r="C3" s="246"/>
      <c r="D3" s="246"/>
      <c r="E3" s="246"/>
      <c r="F3" s="246"/>
      <c r="G3" s="246"/>
      <c r="H3" s="246"/>
      <c r="I3" s="246"/>
      <c r="J3" s="246"/>
      <c r="K3" s="246"/>
      <c r="L3" s="246"/>
    </row>
    <row r="4" spans="1:12" ht="15" customHeight="1">
      <c r="A4" s="246" t="s">
        <v>254</v>
      </c>
      <c r="B4" s="246"/>
      <c r="C4" s="246"/>
      <c r="D4" s="246"/>
      <c r="E4" s="246"/>
      <c r="F4" s="246"/>
      <c r="G4" s="246"/>
      <c r="H4" s="246"/>
      <c r="I4" s="246"/>
      <c r="J4" s="246"/>
      <c r="K4" s="246"/>
      <c r="L4" s="246"/>
    </row>
    <row r="5" spans="1:12" ht="15" customHeight="1"/>
    <row r="6" spans="1:12" ht="15" customHeight="1">
      <c r="A6" s="192" t="s">
        <v>74</v>
      </c>
      <c r="B6" s="192"/>
      <c r="C6" s="193" t="s">
        <v>75</v>
      </c>
      <c r="D6" s="193"/>
      <c r="E6" s="193"/>
      <c r="F6" s="193"/>
      <c r="G6" s="194" t="s">
        <v>76</v>
      </c>
      <c r="H6" s="4" t="s">
        <v>74</v>
      </c>
      <c r="I6" s="5"/>
      <c r="J6" s="193"/>
      <c r="K6" s="193"/>
      <c r="L6" s="196" t="s">
        <v>76</v>
      </c>
    </row>
    <row r="7" spans="1:12" ht="15" customHeight="1">
      <c r="A7" s="192"/>
      <c r="B7" s="192"/>
      <c r="C7" s="6" t="s">
        <v>77</v>
      </c>
      <c r="D7" s="6" t="s">
        <v>78</v>
      </c>
      <c r="E7" s="6" t="s">
        <v>79</v>
      </c>
      <c r="F7" s="6" t="s">
        <v>80</v>
      </c>
      <c r="G7" s="195"/>
      <c r="H7" s="7"/>
      <c r="I7" s="8"/>
      <c r="J7" s="9" t="s">
        <v>81</v>
      </c>
      <c r="K7" s="9" t="s">
        <v>80</v>
      </c>
      <c r="L7" s="197"/>
    </row>
    <row r="8" spans="1:12" s="17" customFormat="1" ht="15" customHeight="1">
      <c r="A8" s="10" t="s">
        <v>82</v>
      </c>
      <c r="B8" s="11" t="s">
        <v>83</v>
      </c>
      <c r="C8" s="12" t="s">
        <v>84</v>
      </c>
      <c r="D8" s="12" t="s">
        <v>85</v>
      </c>
      <c r="E8" s="12" t="s">
        <v>86</v>
      </c>
      <c r="F8" s="12" t="s">
        <v>87</v>
      </c>
      <c r="G8" s="13" t="s">
        <v>255</v>
      </c>
      <c r="H8" s="14" t="s">
        <v>88</v>
      </c>
      <c r="I8" s="15" t="s">
        <v>89</v>
      </c>
      <c r="J8" s="16"/>
      <c r="K8" s="16"/>
      <c r="L8" s="13" t="s">
        <v>255</v>
      </c>
    </row>
    <row r="9" spans="1:12" ht="15" customHeight="1">
      <c r="A9" s="18" t="s">
        <v>90</v>
      </c>
      <c r="B9" s="19" t="s">
        <v>256</v>
      </c>
      <c r="C9" s="20"/>
      <c r="D9" s="20"/>
      <c r="E9" s="20"/>
      <c r="F9" s="20"/>
      <c r="G9" s="21"/>
      <c r="H9" s="22" t="s">
        <v>92</v>
      </c>
      <c r="I9" s="19" t="s">
        <v>91</v>
      </c>
      <c r="J9" s="20"/>
      <c r="K9" s="20"/>
      <c r="L9" s="21"/>
    </row>
    <row r="10" spans="1:12" ht="15" customHeight="1">
      <c r="A10" s="18" t="s">
        <v>93</v>
      </c>
      <c r="B10" s="23"/>
      <c r="C10" s="24"/>
      <c r="D10" s="25"/>
      <c r="E10" s="26"/>
      <c r="F10" s="27"/>
      <c r="G10" s="28">
        <f>D10*E10*F10</f>
        <v>0</v>
      </c>
      <c r="H10" s="29" t="s">
        <v>96</v>
      </c>
      <c r="I10" s="30">
        <f>B10</f>
        <v>0</v>
      </c>
      <c r="J10" s="31">
        <f>G10</f>
        <v>0</v>
      </c>
      <c r="K10" s="32"/>
      <c r="L10" s="33">
        <f>J10*K10</f>
        <v>0</v>
      </c>
    </row>
    <row r="11" spans="1:12" ht="15" customHeight="1">
      <c r="A11" s="18" t="s">
        <v>97</v>
      </c>
      <c r="B11" s="34"/>
      <c r="C11" s="24"/>
      <c r="D11" s="25"/>
      <c r="E11" s="26"/>
      <c r="F11" s="27"/>
      <c r="G11" s="28">
        <f t="shared" ref="G11:G14" si="0">D11*E11*F11</f>
        <v>0</v>
      </c>
      <c r="H11" s="29" t="s">
        <v>99</v>
      </c>
      <c r="I11" s="30">
        <f t="shared" ref="I11:I14" si="1">B11</f>
        <v>0</v>
      </c>
      <c r="J11" s="31">
        <f t="shared" ref="J11:J14" si="2">G11</f>
        <v>0</v>
      </c>
      <c r="K11" s="32"/>
      <c r="L11" s="33">
        <f t="shared" ref="L11:L14" si="3">J11*K11</f>
        <v>0</v>
      </c>
    </row>
    <row r="12" spans="1:12" ht="15" customHeight="1">
      <c r="A12" s="18" t="s">
        <v>100</v>
      </c>
      <c r="B12" s="34"/>
      <c r="C12" s="24"/>
      <c r="D12" s="25"/>
      <c r="E12" s="26"/>
      <c r="F12" s="27"/>
      <c r="G12" s="28">
        <f t="shared" si="0"/>
        <v>0</v>
      </c>
      <c r="H12" s="29" t="s">
        <v>102</v>
      </c>
      <c r="I12" s="30">
        <f t="shared" si="1"/>
        <v>0</v>
      </c>
      <c r="J12" s="31">
        <f t="shared" si="2"/>
        <v>0</v>
      </c>
      <c r="K12" s="32"/>
      <c r="L12" s="33">
        <f t="shared" si="3"/>
        <v>0</v>
      </c>
    </row>
    <row r="13" spans="1:12" ht="15" customHeight="1">
      <c r="A13" s="18" t="s">
        <v>103</v>
      </c>
      <c r="B13" s="23"/>
      <c r="C13" s="24"/>
      <c r="D13" s="25"/>
      <c r="E13" s="26"/>
      <c r="F13" s="27"/>
      <c r="G13" s="28">
        <f t="shared" si="0"/>
        <v>0</v>
      </c>
      <c r="H13" s="29" t="s">
        <v>105</v>
      </c>
      <c r="I13" s="30">
        <f t="shared" si="1"/>
        <v>0</v>
      </c>
      <c r="J13" s="31">
        <f t="shared" si="2"/>
        <v>0</v>
      </c>
      <c r="K13" s="32"/>
      <c r="L13" s="33">
        <f t="shared" si="3"/>
        <v>0</v>
      </c>
    </row>
    <row r="14" spans="1:12" ht="15" customHeight="1">
      <c r="A14" s="18" t="s">
        <v>106</v>
      </c>
      <c r="B14" s="34"/>
      <c r="C14" s="24"/>
      <c r="D14" s="25"/>
      <c r="E14" s="26"/>
      <c r="F14" s="27"/>
      <c r="G14" s="28">
        <f t="shared" si="0"/>
        <v>0</v>
      </c>
      <c r="H14" s="29" t="s">
        <v>107</v>
      </c>
      <c r="I14" s="30">
        <f t="shared" si="1"/>
        <v>0</v>
      </c>
      <c r="J14" s="31">
        <f t="shared" si="2"/>
        <v>0</v>
      </c>
      <c r="K14" s="32"/>
      <c r="L14" s="33">
        <f t="shared" si="3"/>
        <v>0</v>
      </c>
    </row>
    <row r="15" spans="1:12" ht="30.75" customHeight="1">
      <c r="A15" s="18" t="s">
        <v>108</v>
      </c>
      <c r="B15" s="103" t="s">
        <v>257</v>
      </c>
      <c r="C15" s="36"/>
      <c r="D15" s="36"/>
      <c r="E15" s="37"/>
      <c r="F15" s="38"/>
      <c r="G15" s="39"/>
      <c r="H15" s="29" t="s">
        <v>110</v>
      </c>
      <c r="I15" s="35" t="s">
        <v>109</v>
      </c>
      <c r="J15" s="37"/>
      <c r="K15" s="40"/>
      <c r="L15" s="39"/>
    </row>
    <row r="16" spans="1:12" ht="15" customHeight="1">
      <c r="A16" s="18" t="s">
        <v>111</v>
      </c>
      <c r="B16" s="23"/>
      <c r="C16" s="24"/>
      <c r="D16" s="25"/>
      <c r="E16" s="26"/>
      <c r="F16" s="27"/>
      <c r="G16" s="41">
        <f>D16*E16*F16</f>
        <v>0</v>
      </c>
      <c r="H16" s="29" t="s">
        <v>113</v>
      </c>
      <c r="I16" s="30">
        <f>B16</f>
        <v>0</v>
      </c>
      <c r="J16" s="31">
        <f>G16</f>
        <v>0</v>
      </c>
      <c r="K16" s="32"/>
      <c r="L16" s="42">
        <f>J16*K16</f>
        <v>0</v>
      </c>
    </row>
    <row r="17" spans="1:12" ht="15" customHeight="1">
      <c r="A17" s="18" t="s">
        <v>114</v>
      </c>
      <c r="B17" s="34"/>
      <c r="C17" s="24"/>
      <c r="D17" s="25"/>
      <c r="E17" s="26"/>
      <c r="F17" s="27"/>
      <c r="G17" s="41">
        <f t="shared" ref="G17:G20" si="4">D17*E17*F17</f>
        <v>0</v>
      </c>
      <c r="H17" s="29" t="s">
        <v>116</v>
      </c>
      <c r="I17" s="30">
        <f t="shared" ref="I17:I20" si="5">B17</f>
        <v>0</v>
      </c>
      <c r="J17" s="31">
        <f t="shared" ref="J17:J26" si="6">G17</f>
        <v>0</v>
      </c>
      <c r="K17" s="32"/>
      <c r="L17" s="42">
        <f t="shared" ref="L17:L26" si="7">J17*K17</f>
        <v>0</v>
      </c>
    </row>
    <row r="18" spans="1:12" ht="15" customHeight="1">
      <c r="A18" s="18" t="s">
        <v>117</v>
      </c>
      <c r="B18" s="34"/>
      <c r="C18" s="24"/>
      <c r="D18" s="25"/>
      <c r="E18" s="26"/>
      <c r="F18" s="27"/>
      <c r="G18" s="41">
        <f t="shared" si="4"/>
        <v>0</v>
      </c>
      <c r="H18" s="29" t="s">
        <v>119</v>
      </c>
      <c r="I18" s="30">
        <f t="shared" si="5"/>
        <v>0</v>
      </c>
      <c r="J18" s="31">
        <f t="shared" si="6"/>
        <v>0</v>
      </c>
      <c r="K18" s="32"/>
      <c r="L18" s="42">
        <f t="shared" si="7"/>
        <v>0</v>
      </c>
    </row>
    <row r="19" spans="1:12" ht="15" customHeight="1">
      <c r="A19" s="18" t="s">
        <v>120</v>
      </c>
      <c r="B19" s="23"/>
      <c r="C19" s="24"/>
      <c r="D19" s="25"/>
      <c r="E19" s="26"/>
      <c r="F19" s="27"/>
      <c r="G19" s="41">
        <f t="shared" si="4"/>
        <v>0</v>
      </c>
      <c r="H19" s="29" t="s">
        <v>122</v>
      </c>
      <c r="I19" s="30">
        <f t="shared" si="5"/>
        <v>0</v>
      </c>
      <c r="J19" s="31">
        <f t="shared" si="6"/>
        <v>0</v>
      </c>
      <c r="K19" s="32"/>
      <c r="L19" s="42">
        <f t="shared" si="7"/>
        <v>0</v>
      </c>
    </row>
    <row r="20" spans="1:12" ht="15" customHeight="1">
      <c r="A20" s="18" t="s">
        <v>123</v>
      </c>
      <c r="B20" s="34"/>
      <c r="C20" s="24"/>
      <c r="D20" s="25"/>
      <c r="E20" s="26"/>
      <c r="F20" s="27"/>
      <c r="G20" s="41">
        <f t="shared" si="4"/>
        <v>0</v>
      </c>
      <c r="H20" s="29" t="s">
        <v>124</v>
      </c>
      <c r="I20" s="30">
        <f t="shared" si="5"/>
        <v>0</v>
      </c>
      <c r="J20" s="31">
        <f t="shared" si="6"/>
        <v>0</v>
      </c>
      <c r="K20" s="32"/>
      <c r="L20" s="42">
        <f t="shared" si="7"/>
        <v>0</v>
      </c>
    </row>
    <row r="21" spans="1:12" ht="30.75" customHeight="1">
      <c r="A21" s="18" t="s">
        <v>125</v>
      </c>
      <c r="B21" s="103" t="s">
        <v>258</v>
      </c>
      <c r="C21" s="36"/>
      <c r="D21" s="36"/>
      <c r="E21" s="37"/>
      <c r="F21" s="38"/>
      <c r="G21" s="39"/>
      <c r="H21" s="29" t="s">
        <v>127</v>
      </c>
      <c r="I21" s="35" t="s">
        <v>126</v>
      </c>
      <c r="J21" s="35"/>
      <c r="K21" s="35"/>
      <c r="L21" s="43"/>
    </row>
    <row r="22" spans="1:12" ht="15" customHeight="1">
      <c r="A22" s="18" t="s">
        <v>128</v>
      </c>
      <c r="B22" s="23"/>
      <c r="C22" s="24"/>
      <c r="D22" s="25"/>
      <c r="E22" s="26"/>
      <c r="F22" s="27"/>
      <c r="G22" s="41">
        <f>D22*E22*F22</f>
        <v>0</v>
      </c>
      <c r="H22" s="29" t="s">
        <v>129</v>
      </c>
      <c r="I22" s="30">
        <f>B22</f>
        <v>0</v>
      </c>
      <c r="J22" s="31">
        <f t="shared" si="6"/>
        <v>0</v>
      </c>
      <c r="K22" s="32"/>
      <c r="L22" s="42">
        <f t="shared" si="7"/>
        <v>0</v>
      </c>
    </row>
    <row r="23" spans="1:12" ht="15" customHeight="1">
      <c r="A23" s="18" t="s">
        <v>130</v>
      </c>
      <c r="B23" s="34"/>
      <c r="C23" s="24"/>
      <c r="D23" s="25"/>
      <c r="E23" s="26"/>
      <c r="F23" s="27"/>
      <c r="G23" s="41">
        <f t="shared" ref="G23:G26" si="8">D23*E23*F23</f>
        <v>0</v>
      </c>
      <c r="H23" s="29" t="s">
        <v>131</v>
      </c>
      <c r="I23" s="30">
        <f t="shared" ref="I23:I26" si="9">B23</f>
        <v>0</v>
      </c>
      <c r="J23" s="31">
        <f t="shared" si="6"/>
        <v>0</v>
      </c>
      <c r="K23" s="32"/>
      <c r="L23" s="42">
        <f t="shared" si="7"/>
        <v>0</v>
      </c>
    </row>
    <row r="24" spans="1:12" ht="15" customHeight="1">
      <c r="A24" s="18" t="s">
        <v>132</v>
      </c>
      <c r="B24" s="34"/>
      <c r="C24" s="24"/>
      <c r="D24" s="25"/>
      <c r="E24" s="26"/>
      <c r="F24" s="27"/>
      <c r="G24" s="41">
        <f t="shared" si="8"/>
        <v>0</v>
      </c>
      <c r="H24" s="29" t="s">
        <v>133</v>
      </c>
      <c r="I24" s="30">
        <f t="shared" si="9"/>
        <v>0</v>
      </c>
      <c r="J24" s="31">
        <f t="shared" si="6"/>
        <v>0</v>
      </c>
      <c r="K24" s="32"/>
      <c r="L24" s="42">
        <f t="shared" si="7"/>
        <v>0</v>
      </c>
    </row>
    <row r="25" spans="1:12" ht="15" customHeight="1">
      <c r="A25" s="18" t="s">
        <v>134</v>
      </c>
      <c r="B25" s="34"/>
      <c r="C25" s="24"/>
      <c r="D25" s="25"/>
      <c r="E25" s="26"/>
      <c r="F25" s="27"/>
      <c r="G25" s="41">
        <f t="shared" si="8"/>
        <v>0</v>
      </c>
      <c r="H25" s="29" t="s">
        <v>135</v>
      </c>
      <c r="I25" s="30">
        <f t="shared" si="9"/>
        <v>0</v>
      </c>
      <c r="J25" s="31">
        <f t="shared" si="6"/>
        <v>0</v>
      </c>
      <c r="K25" s="32"/>
      <c r="L25" s="42">
        <f t="shared" si="7"/>
        <v>0</v>
      </c>
    </row>
    <row r="26" spans="1:12" ht="15" customHeight="1">
      <c r="A26" s="18" t="s">
        <v>136</v>
      </c>
      <c r="B26" s="34"/>
      <c r="C26" s="24"/>
      <c r="D26" s="25"/>
      <c r="E26" s="26"/>
      <c r="F26" s="27"/>
      <c r="G26" s="41">
        <f t="shared" si="8"/>
        <v>0</v>
      </c>
      <c r="H26" s="22" t="s">
        <v>137</v>
      </c>
      <c r="I26" s="30">
        <f t="shared" si="9"/>
        <v>0</v>
      </c>
      <c r="J26" s="31">
        <f t="shared" si="6"/>
        <v>0</v>
      </c>
      <c r="K26" s="32"/>
      <c r="L26" s="42">
        <f t="shared" si="7"/>
        <v>0</v>
      </c>
    </row>
    <row r="27" spans="1:12" ht="24.75" customHeight="1">
      <c r="A27" s="18" t="s">
        <v>125</v>
      </c>
      <c r="B27" s="103" t="s">
        <v>259</v>
      </c>
      <c r="C27" s="36"/>
      <c r="D27" s="36"/>
      <c r="E27" s="37"/>
      <c r="F27" s="38"/>
      <c r="G27" s="39"/>
      <c r="H27" s="29" t="s">
        <v>127</v>
      </c>
      <c r="I27" s="35" t="s">
        <v>260</v>
      </c>
      <c r="J27" s="35"/>
      <c r="K27" s="35"/>
      <c r="L27" s="43"/>
    </row>
    <row r="28" spans="1:12" ht="15" customHeight="1">
      <c r="A28" s="18" t="s">
        <v>128</v>
      </c>
      <c r="B28" s="23"/>
      <c r="C28" s="24"/>
      <c r="D28" s="25"/>
      <c r="E28" s="26"/>
      <c r="F28" s="27"/>
      <c r="G28" s="41">
        <f>D28*E28*F28</f>
        <v>0</v>
      </c>
      <c r="H28" s="29" t="s">
        <v>129</v>
      </c>
      <c r="I28" s="30">
        <f>B28</f>
        <v>0</v>
      </c>
      <c r="J28" s="31">
        <f t="shared" ref="J28:J32" si="10">G28</f>
        <v>0</v>
      </c>
      <c r="K28" s="32"/>
      <c r="L28" s="42">
        <f t="shared" ref="L28:L32" si="11">J28*K28</f>
        <v>0</v>
      </c>
    </row>
    <row r="29" spans="1:12" ht="15" customHeight="1">
      <c r="A29" s="18" t="s">
        <v>130</v>
      </c>
      <c r="B29" s="34"/>
      <c r="C29" s="24"/>
      <c r="D29" s="25"/>
      <c r="E29" s="26"/>
      <c r="F29" s="27"/>
      <c r="G29" s="41">
        <f t="shared" ref="G29:G32" si="12">D29*E29*F29</f>
        <v>0</v>
      </c>
      <c r="H29" s="29" t="s">
        <v>131</v>
      </c>
      <c r="I29" s="30">
        <f t="shared" ref="I29:I32" si="13">B29</f>
        <v>0</v>
      </c>
      <c r="J29" s="31">
        <f t="shared" si="10"/>
        <v>0</v>
      </c>
      <c r="K29" s="32"/>
      <c r="L29" s="42">
        <f t="shared" si="11"/>
        <v>0</v>
      </c>
    </row>
    <row r="30" spans="1:12" ht="15" customHeight="1">
      <c r="A30" s="18" t="s">
        <v>132</v>
      </c>
      <c r="B30" s="34"/>
      <c r="C30" s="24"/>
      <c r="D30" s="25"/>
      <c r="E30" s="26"/>
      <c r="F30" s="27"/>
      <c r="G30" s="41">
        <f t="shared" si="12"/>
        <v>0</v>
      </c>
      <c r="H30" s="29" t="s">
        <v>133</v>
      </c>
      <c r="I30" s="30">
        <f t="shared" si="13"/>
        <v>0</v>
      </c>
      <c r="J30" s="31">
        <f t="shared" si="10"/>
        <v>0</v>
      </c>
      <c r="K30" s="32"/>
      <c r="L30" s="42">
        <f t="shared" si="11"/>
        <v>0</v>
      </c>
    </row>
    <row r="31" spans="1:12" ht="15" customHeight="1">
      <c r="A31" s="18" t="s">
        <v>134</v>
      </c>
      <c r="B31" s="34"/>
      <c r="C31" s="24"/>
      <c r="D31" s="25"/>
      <c r="E31" s="26"/>
      <c r="F31" s="27"/>
      <c r="G31" s="41">
        <f t="shared" si="12"/>
        <v>0</v>
      </c>
      <c r="H31" s="29" t="s">
        <v>135</v>
      </c>
      <c r="I31" s="30">
        <f t="shared" si="13"/>
        <v>0</v>
      </c>
      <c r="J31" s="31">
        <f t="shared" si="10"/>
        <v>0</v>
      </c>
      <c r="K31" s="32"/>
      <c r="L31" s="42">
        <f t="shared" si="11"/>
        <v>0</v>
      </c>
    </row>
    <row r="32" spans="1:12" ht="15" customHeight="1">
      <c r="A32" s="18" t="s">
        <v>136</v>
      </c>
      <c r="B32" s="34"/>
      <c r="C32" s="24"/>
      <c r="D32" s="25"/>
      <c r="E32" s="26"/>
      <c r="F32" s="27"/>
      <c r="G32" s="41">
        <f t="shared" si="12"/>
        <v>0</v>
      </c>
      <c r="H32" s="22" t="s">
        <v>137</v>
      </c>
      <c r="I32" s="30">
        <f t="shared" si="13"/>
        <v>0</v>
      </c>
      <c r="J32" s="31">
        <f t="shared" si="10"/>
        <v>0</v>
      </c>
      <c r="K32" s="32"/>
      <c r="L32" s="42">
        <f t="shared" si="11"/>
        <v>0</v>
      </c>
    </row>
    <row r="33" spans="1:12" ht="15" customHeight="1">
      <c r="A33" s="18" t="s">
        <v>125</v>
      </c>
      <c r="B33" s="103" t="s">
        <v>261</v>
      </c>
      <c r="C33" s="36"/>
      <c r="D33" s="36"/>
      <c r="E33" s="37"/>
      <c r="F33" s="38"/>
      <c r="G33" s="39"/>
      <c r="H33" s="29" t="s">
        <v>127</v>
      </c>
      <c r="I33" s="35" t="s">
        <v>262</v>
      </c>
      <c r="J33" s="35"/>
      <c r="K33" s="35"/>
      <c r="L33" s="43"/>
    </row>
    <row r="34" spans="1:12" ht="15" customHeight="1">
      <c r="A34" s="18" t="s">
        <v>128</v>
      </c>
      <c r="B34" s="23"/>
      <c r="C34" s="24"/>
      <c r="D34" s="25"/>
      <c r="E34" s="26"/>
      <c r="F34" s="27"/>
      <c r="G34" s="41">
        <f>D34*E34*F34</f>
        <v>0</v>
      </c>
      <c r="H34" s="29" t="s">
        <v>129</v>
      </c>
      <c r="I34" s="30">
        <f>B34</f>
        <v>0</v>
      </c>
      <c r="J34" s="31">
        <f t="shared" ref="J34:J38" si="14">G34</f>
        <v>0</v>
      </c>
      <c r="K34" s="32"/>
      <c r="L34" s="42">
        <f t="shared" ref="L34:L38" si="15">J34*K34</f>
        <v>0</v>
      </c>
    </row>
    <row r="35" spans="1:12" ht="15" customHeight="1">
      <c r="A35" s="18" t="s">
        <v>130</v>
      </c>
      <c r="B35" s="34"/>
      <c r="C35" s="24"/>
      <c r="D35" s="25"/>
      <c r="E35" s="26"/>
      <c r="F35" s="27"/>
      <c r="G35" s="41">
        <f t="shared" ref="G35" si="16">D35*E35*F35</f>
        <v>0</v>
      </c>
      <c r="H35" s="29" t="s">
        <v>131</v>
      </c>
      <c r="I35" s="30">
        <f t="shared" ref="I35:I38" si="17">B35</f>
        <v>0</v>
      </c>
      <c r="J35" s="31">
        <f t="shared" si="14"/>
        <v>0</v>
      </c>
      <c r="K35" s="32"/>
      <c r="L35" s="42">
        <f t="shared" si="15"/>
        <v>0</v>
      </c>
    </row>
    <row r="36" spans="1:12" ht="15" customHeight="1">
      <c r="A36" s="18" t="s">
        <v>132</v>
      </c>
      <c r="B36" s="34"/>
      <c r="C36" s="24"/>
      <c r="D36" s="25"/>
      <c r="E36" s="26"/>
      <c r="F36" s="27"/>
      <c r="G36" s="41">
        <f>D36*E36*F36</f>
        <v>0</v>
      </c>
      <c r="H36" s="29" t="s">
        <v>133</v>
      </c>
      <c r="I36" s="30">
        <f t="shared" si="17"/>
        <v>0</v>
      </c>
      <c r="J36" s="31">
        <f t="shared" si="14"/>
        <v>0</v>
      </c>
      <c r="K36" s="32"/>
      <c r="L36" s="42">
        <f t="shared" si="15"/>
        <v>0</v>
      </c>
    </row>
    <row r="37" spans="1:12" ht="15" customHeight="1">
      <c r="A37" s="18" t="s">
        <v>134</v>
      </c>
      <c r="B37" s="34"/>
      <c r="C37" s="24"/>
      <c r="D37" s="25"/>
      <c r="E37" s="26"/>
      <c r="F37" s="27"/>
      <c r="G37" s="41">
        <f>D37*E37*F37</f>
        <v>0</v>
      </c>
      <c r="H37" s="29" t="s">
        <v>135</v>
      </c>
      <c r="I37" s="30">
        <f t="shared" si="17"/>
        <v>0</v>
      </c>
      <c r="J37" s="31">
        <f t="shared" si="14"/>
        <v>0</v>
      </c>
      <c r="K37" s="32"/>
      <c r="L37" s="42">
        <f t="shared" si="15"/>
        <v>0</v>
      </c>
    </row>
    <row r="38" spans="1:12" ht="15" customHeight="1">
      <c r="A38" s="18" t="s">
        <v>136</v>
      </c>
      <c r="B38" s="34"/>
      <c r="C38" s="24"/>
      <c r="D38" s="25"/>
      <c r="E38" s="26"/>
      <c r="F38" s="27"/>
      <c r="G38" s="41">
        <f>D38*E38*F38</f>
        <v>0</v>
      </c>
      <c r="H38" s="22" t="s">
        <v>137</v>
      </c>
      <c r="I38" s="30">
        <f t="shared" si="17"/>
        <v>0</v>
      </c>
      <c r="J38" s="31">
        <f t="shared" si="14"/>
        <v>0</v>
      </c>
      <c r="K38" s="32"/>
      <c r="L38" s="42">
        <f t="shared" si="15"/>
        <v>0</v>
      </c>
    </row>
    <row r="39" spans="1:12" ht="15" customHeight="1">
      <c r="A39" s="183" t="s">
        <v>140</v>
      </c>
      <c r="B39" s="184"/>
      <c r="C39" s="44"/>
      <c r="D39" s="45"/>
      <c r="E39" s="46"/>
      <c r="F39" s="251">
        <f>ROUND(SUM(G34:G38,G28:G32,G22:G26,G16:G20,G10:G14),0)</f>
        <v>0</v>
      </c>
      <c r="G39" s="252"/>
      <c r="H39" s="183" t="s">
        <v>141</v>
      </c>
      <c r="I39" s="184"/>
      <c r="J39" s="44"/>
      <c r="K39" s="251">
        <f>ROUND(SUM(L34:L38,L28:L32,L22:L26,L16:L20,L10:L14),0)</f>
        <v>0</v>
      </c>
      <c r="L39" s="252"/>
    </row>
    <row r="40" spans="1:12" ht="15" customHeight="1">
      <c r="A40" s="47" t="s">
        <v>142</v>
      </c>
      <c r="B40" s="11" t="s">
        <v>143</v>
      </c>
      <c r="C40" s="12" t="s">
        <v>144</v>
      </c>
      <c r="D40" s="12" t="s">
        <v>85</v>
      </c>
      <c r="E40" s="48" t="s">
        <v>145</v>
      </c>
      <c r="F40" s="48" t="s">
        <v>146</v>
      </c>
      <c r="G40" s="48" t="s">
        <v>147</v>
      </c>
      <c r="H40" s="200" t="s">
        <v>148</v>
      </c>
      <c r="I40" s="201"/>
      <c r="J40" s="231" t="s">
        <v>263</v>
      </c>
      <c r="K40" s="201"/>
    </row>
    <row r="41" spans="1:12" ht="15" customHeight="1">
      <c r="A41" s="49" t="s">
        <v>150</v>
      </c>
      <c r="B41" s="276" t="s">
        <v>264</v>
      </c>
      <c r="C41" s="276"/>
      <c r="D41" s="276"/>
      <c r="E41" s="276"/>
      <c r="F41" s="276"/>
      <c r="G41" s="276"/>
      <c r="H41" s="276"/>
      <c r="I41" s="249"/>
      <c r="J41" s="50"/>
      <c r="K41" s="51"/>
    </row>
    <row r="42" spans="1:12" ht="15" customHeight="1">
      <c r="A42" s="52" t="s">
        <v>152</v>
      </c>
      <c r="B42" s="23"/>
      <c r="C42" s="25"/>
      <c r="D42" s="25"/>
      <c r="E42" s="53"/>
      <c r="F42" s="54">
        <f>D42*E42</f>
        <v>0</v>
      </c>
      <c r="G42" s="55"/>
      <c r="H42" s="274"/>
      <c r="I42" s="275"/>
      <c r="J42" s="272">
        <f>F42*G42</f>
        <v>0</v>
      </c>
      <c r="K42" s="273"/>
    </row>
    <row r="43" spans="1:12" ht="15" customHeight="1">
      <c r="A43" s="52" t="s">
        <v>156</v>
      </c>
      <c r="B43" s="23"/>
      <c r="C43" s="25"/>
      <c r="D43" s="25"/>
      <c r="E43" s="53"/>
      <c r="F43" s="54">
        <f t="shared" ref="F43:F45" si="18">D43*E43</f>
        <v>0</v>
      </c>
      <c r="G43" s="55"/>
      <c r="H43" s="274"/>
      <c r="I43" s="275"/>
      <c r="J43" s="272">
        <f t="shared" ref="J43:J45" si="19">F43*G43</f>
        <v>0</v>
      </c>
      <c r="K43" s="273"/>
    </row>
    <row r="44" spans="1:12" ht="15" customHeight="1">
      <c r="A44" s="52" t="s">
        <v>160</v>
      </c>
      <c r="B44" s="23"/>
      <c r="C44" s="25"/>
      <c r="D44" s="25"/>
      <c r="E44" s="53"/>
      <c r="F44" s="54">
        <f t="shared" si="18"/>
        <v>0</v>
      </c>
      <c r="G44" s="55"/>
      <c r="H44" s="247"/>
      <c r="I44" s="247"/>
      <c r="J44" s="248">
        <f t="shared" si="19"/>
        <v>0</v>
      </c>
      <c r="K44" s="248"/>
    </row>
    <row r="45" spans="1:12" ht="15" customHeight="1">
      <c r="A45" s="52" t="s">
        <v>164</v>
      </c>
      <c r="B45" s="23"/>
      <c r="C45" s="25"/>
      <c r="D45" s="25"/>
      <c r="E45" s="26"/>
      <c r="F45" s="54">
        <f t="shared" si="18"/>
        <v>0</v>
      </c>
      <c r="G45" s="55"/>
      <c r="H45" s="247"/>
      <c r="I45" s="247"/>
      <c r="J45" s="248">
        <f t="shared" si="19"/>
        <v>0</v>
      </c>
      <c r="K45" s="248"/>
    </row>
    <row r="46" spans="1:12" ht="15" customHeight="1">
      <c r="A46" s="52" t="s">
        <v>168</v>
      </c>
      <c r="B46" s="23"/>
      <c r="C46" s="25"/>
      <c r="D46" s="25"/>
      <c r="E46" s="26"/>
      <c r="F46" s="54"/>
      <c r="G46" s="56"/>
      <c r="H46" s="247"/>
      <c r="I46" s="247"/>
      <c r="J46" s="248">
        <f>F46*G46</f>
        <v>0</v>
      </c>
      <c r="K46" s="248"/>
    </row>
    <row r="47" spans="1:12" ht="15" customHeight="1">
      <c r="A47" s="57" t="s">
        <v>169</v>
      </c>
      <c r="B47" s="249" t="s">
        <v>264</v>
      </c>
      <c r="C47" s="250"/>
      <c r="D47" s="250"/>
      <c r="E47" s="250"/>
      <c r="F47" s="250"/>
      <c r="G47" s="250"/>
      <c r="H47" s="250"/>
      <c r="I47" s="250"/>
      <c r="J47" s="58"/>
      <c r="K47" s="59"/>
    </row>
    <row r="48" spans="1:12" ht="15" customHeight="1">
      <c r="A48" s="60" t="s">
        <v>171</v>
      </c>
      <c r="B48" s="23"/>
      <c r="C48" s="25"/>
      <c r="D48" s="25"/>
      <c r="E48" s="53"/>
      <c r="F48" s="54">
        <f>D48*E48</f>
        <v>0</v>
      </c>
      <c r="G48" s="55"/>
      <c r="H48" s="247"/>
      <c r="I48" s="247"/>
      <c r="J48" s="248">
        <f>F48*G48</f>
        <v>0</v>
      </c>
      <c r="K48" s="248"/>
    </row>
    <row r="49" spans="1:11" ht="15" customHeight="1">
      <c r="A49" s="60" t="s">
        <v>175</v>
      </c>
      <c r="B49" s="23"/>
      <c r="C49" s="25"/>
      <c r="D49" s="25"/>
      <c r="E49" s="53"/>
      <c r="F49" s="54">
        <f t="shared" ref="F49:F52" si="20">D49*E49</f>
        <v>0</v>
      </c>
      <c r="G49" s="55"/>
      <c r="H49" s="247"/>
      <c r="I49" s="247"/>
      <c r="J49" s="248">
        <f t="shared" ref="J49:J51" si="21">F49*G49</f>
        <v>0</v>
      </c>
      <c r="K49" s="248"/>
    </row>
    <row r="50" spans="1:11" ht="15" customHeight="1">
      <c r="A50" s="60" t="s">
        <v>176</v>
      </c>
      <c r="B50" s="23"/>
      <c r="C50" s="25"/>
      <c r="D50" s="25"/>
      <c r="E50" s="53"/>
      <c r="F50" s="54">
        <f t="shared" si="20"/>
        <v>0</v>
      </c>
      <c r="G50" s="55"/>
      <c r="H50" s="247"/>
      <c r="I50" s="247"/>
      <c r="J50" s="248">
        <f t="shared" si="21"/>
        <v>0</v>
      </c>
      <c r="K50" s="248"/>
    </row>
    <row r="51" spans="1:11" ht="15" customHeight="1">
      <c r="A51" s="60" t="s">
        <v>177</v>
      </c>
      <c r="B51" s="23"/>
      <c r="C51" s="25"/>
      <c r="D51" s="25"/>
      <c r="E51" s="26"/>
      <c r="F51" s="54">
        <f t="shared" si="20"/>
        <v>0</v>
      </c>
      <c r="G51" s="55"/>
      <c r="H51" s="247"/>
      <c r="I51" s="247"/>
      <c r="J51" s="248">
        <f t="shared" si="21"/>
        <v>0</v>
      </c>
      <c r="K51" s="248"/>
    </row>
    <row r="52" spans="1:11" ht="15" customHeight="1">
      <c r="A52" s="60" t="s">
        <v>179</v>
      </c>
      <c r="B52" s="23"/>
      <c r="C52" s="25"/>
      <c r="D52" s="25"/>
      <c r="E52" s="61"/>
      <c r="F52" s="54">
        <f t="shared" si="20"/>
        <v>0</v>
      </c>
      <c r="G52" s="56"/>
      <c r="H52" s="247"/>
      <c r="I52" s="247"/>
      <c r="J52" s="248">
        <f>F52*G52</f>
        <v>0</v>
      </c>
      <c r="K52" s="248"/>
    </row>
    <row r="53" spans="1:11" ht="15" customHeight="1">
      <c r="A53" s="208" t="s">
        <v>182</v>
      </c>
      <c r="B53" s="209"/>
      <c r="C53" s="64"/>
      <c r="D53" s="64"/>
      <c r="E53" s="65"/>
      <c r="F53" s="65"/>
      <c r="G53" s="65"/>
      <c r="H53" s="65"/>
      <c r="I53" s="65"/>
      <c r="J53" s="251">
        <f>ROUND(SUM(J42:K52),0)</f>
        <v>0</v>
      </c>
      <c r="K53" s="252"/>
    </row>
    <row r="54" spans="1:11" ht="15" customHeight="1">
      <c r="A54" s="66" t="s">
        <v>183</v>
      </c>
      <c r="B54" s="220" t="s">
        <v>184</v>
      </c>
      <c r="C54" s="220"/>
      <c r="D54" s="67" t="s">
        <v>85</v>
      </c>
      <c r="E54" s="219" t="s">
        <v>145</v>
      </c>
      <c r="F54" s="219"/>
      <c r="G54" s="68" t="s">
        <v>255</v>
      </c>
      <c r="H54" s="69"/>
    </row>
    <row r="55" spans="1:11" ht="15" customHeight="1">
      <c r="A55" s="52" t="s">
        <v>185</v>
      </c>
      <c r="B55" s="253" t="s">
        <v>265</v>
      </c>
      <c r="C55" s="254"/>
      <c r="D55" s="25"/>
      <c r="E55" s="255"/>
      <c r="F55" s="256"/>
      <c r="G55" s="28"/>
      <c r="H55" s="70"/>
      <c r="K55" s="71"/>
    </row>
    <row r="56" spans="1:11" ht="15" customHeight="1">
      <c r="A56" s="52" t="s">
        <v>187</v>
      </c>
      <c r="B56" s="253"/>
      <c r="C56" s="254"/>
      <c r="D56" s="25"/>
      <c r="E56" s="255"/>
      <c r="F56" s="256"/>
      <c r="G56" s="28"/>
      <c r="H56" s="70"/>
      <c r="K56" s="71"/>
    </row>
    <row r="57" spans="1:11" ht="15" customHeight="1">
      <c r="A57" s="52" t="s">
        <v>188</v>
      </c>
      <c r="B57" s="253"/>
      <c r="C57" s="254"/>
      <c r="D57" s="25"/>
      <c r="E57" s="255"/>
      <c r="F57" s="256"/>
      <c r="G57" s="28"/>
      <c r="H57" s="70"/>
      <c r="K57" s="71"/>
    </row>
    <row r="58" spans="1:11" ht="15" customHeight="1">
      <c r="A58" s="218" t="s">
        <v>190</v>
      </c>
      <c r="B58" s="209" t="s">
        <v>191</v>
      </c>
      <c r="C58" s="64"/>
      <c r="D58" s="64"/>
      <c r="E58" s="65"/>
      <c r="F58" s="251">
        <f>ROUND(SUM(G55:G57),0)</f>
        <v>0</v>
      </c>
      <c r="G58" s="252"/>
      <c r="H58" s="70"/>
    </row>
    <row r="59" spans="1:11" ht="43.5" customHeight="1">
      <c r="A59" s="66" t="s">
        <v>192</v>
      </c>
      <c r="B59" s="73" t="s">
        <v>193</v>
      </c>
      <c r="C59" s="67"/>
      <c r="D59" s="67" t="s">
        <v>85</v>
      </c>
      <c r="E59" s="219" t="s">
        <v>145</v>
      </c>
      <c r="F59" s="219"/>
      <c r="G59" s="68" t="s">
        <v>255</v>
      </c>
      <c r="H59" s="69"/>
    </row>
    <row r="60" spans="1:11" ht="15" customHeight="1">
      <c r="A60" s="52" t="s">
        <v>194</v>
      </c>
      <c r="B60" s="253" t="s">
        <v>266</v>
      </c>
      <c r="C60" s="254"/>
      <c r="D60" s="25"/>
      <c r="E60" s="257"/>
      <c r="F60" s="258"/>
      <c r="G60" s="76">
        <f>D60*E60</f>
        <v>0</v>
      </c>
      <c r="H60" s="69"/>
      <c r="K60" s="71"/>
    </row>
    <row r="61" spans="1:11" ht="15" customHeight="1">
      <c r="A61" s="52" t="s">
        <v>196</v>
      </c>
      <c r="B61" s="253" t="s">
        <v>267</v>
      </c>
      <c r="C61" s="254"/>
      <c r="D61" s="25"/>
      <c r="E61" s="257"/>
      <c r="F61" s="258"/>
      <c r="G61" s="76">
        <f t="shared" ref="G61:G73" si="22">D61*E61</f>
        <v>0</v>
      </c>
      <c r="H61" s="69"/>
      <c r="K61" s="71"/>
    </row>
    <row r="62" spans="1:11" ht="15" customHeight="1">
      <c r="A62" s="52" t="s">
        <v>198</v>
      </c>
      <c r="B62" s="253"/>
      <c r="C62" s="254"/>
      <c r="D62" s="25"/>
      <c r="E62" s="257"/>
      <c r="F62" s="258"/>
      <c r="G62" s="76">
        <f t="shared" si="22"/>
        <v>0</v>
      </c>
      <c r="H62" s="69"/>
      <c r="K62" s="71"/>
    </row>
    <row r="63" spans="1:11" ht="15" customHeight="1">
      <c r="A63" s="52" t="s">
        <v>199</v>
      </c>
      <c r="B63" s="253"/>
      <c r="C63" s="254"/>
      <c r="D63" s="25"/>
      <c r="E63" s="257"/>
      <c r="F63" s="258"/>
      <c r="G63" s="76">
        <f t="shared" si="22"/>
        <v>0</v>
      </c>
      <c r="H63" s="69"/>
      <c r="K63" s="71"/>
    </row>
    <row r="64" spans="1:11" ht="15" customHeight="1">
      <c r="A64" s="52" t="s">
        <v>200</v>
      </c>
      <c r="B64" s="253"/>
      <c r="C64" s="254"/>
      <c r="D64" s="25"/>
      <c r="E64" s="257"/>
      <c r="F64" s="258"/>
      <c r="G64" s="76">
        <f t="shared" si="22"/>
        <v>0</v>
      </c>
      <c r="H64" s="69"/>
      <c r="K64" s="71"/>
    </row>
    <row r="65" spans="1:11" ht="15" customHeight="1">
      <c r="A65" s="52" t="s">
        <v>201</v>
      </c>
      <c r="B65" s="253"/>
      <c r="C65" s="254"/>
      <c r="D65" s="25"/>
      <c r="E65" s="257"/>
      <c r="F65" s="258"/>
      <c r="G65" s="76">
        <f t="shared" si="22"/>
        <v>0</v>
      </c>
      <c r="H65" s="69"/>
      <c r="K65" s="71"/>
    </row>
    <row r="66" spans="1:11" ht="15" customHeight="1">
      <c r="A66" s="52" t="s">
        <v>202</v>
      </c>
      <c r="B66" s="253"/>
      <c r="C66" s="254"/>
      <c r="D66" s="25"/>
      <c r="E66" s="257"/>
      <c r="F66" s="258"/>
      <c r="G66" s="76">
        <f t="shared" si="22"/>
        <v>0</v>
      </c>
      <c r="H66" s="69"/>
      <c r="K66" s="71"/>
    </row>
    <row r="67" spans="1:11" ht="15" customHeight="1">
      <c r="A67" s="52" t="s">
        <v>203</v>
      </c>
      <c r="B67" s="253"/>
      <c r="C67" s="254"/>
      <c r="D67" s="25"/>
      <c r="E67" s="257"/>
      <c r="F67" s="258"/>
      <c r="G67" s="76">
        <f t="shared" si="22"/>
        <v>0</v>
      </c>
      <c r="H67" s="69"/>
      <c r="K67" s="71"/>
    </row>
    <row r="68" spans="1:11" ht="15" customHeight="1">
      <c r="A68" s="52" t="s">
        <v>204</v>
      </c>
      <c r="B68" s="253"/>
      <c r="C68" s="254"/>
      <c r="D68" s="25"/>
      <c r="E68" s="74"/>
      <c r="F68" s="75"/>
      <c r="G68" s="76">
        <f t="shared" si="22"/>
        <v>0</v>
      </c>
      <c r="H68" s="69"/>
      <c r="K68" s="71"/>
    </row>
    <row r="69" spans="1:11" ht="15" customHeight="1">
      <c r="A69" s="52" t="s">
        <v>205</v>
      </c>
      <c r="B69" s="253"/>
      <c r="C69" s="254"/>
      <c r="D69" s="25"/>
      <c r="E69" s="74"/>
      <c r="F69" s="75"/>
      <c r="G69" s="76">
        <f t="shared" si="22"/>
        <v>0</v>
      </c>
      <c r="H69" s="69"/>
      <c r="K69" s="71"/>
    </row>
    <row r="70" spans="1:11" ht="15" customHeight="1">
      <c r="A70" s="52" t="s">
        <v>206</v>
      </c>
      <c r="B70" s="253"/>
      <c r="C70" s="254"/>
      <c r="D70" s="25"/>
      <c r="E70" s="74"/>
      <c r="F70" s="75"/>
      <c r="G70" s="76">
        <f t="shared" si="22"/>
        <v>0</v>
      </c>
      <c r="H70" s="69"/>
      <c r="K70" s="71"/>
    </row>
    <row r="71" spans="1:11" ht="15" customHeight="1">
      <c r="A71" s="52" t="s">
        <v>207</v>
      </c>
      <c r="B71" s="253"/>
      <c r="C71" s="254"/>
      <c r="D71" s="25"/>
      <c r="E71" s="74"/>
      <c r="F71" s="75"/>
      <c r="G71" s="76">
        <f t="shared" si="22"/>
        <v>0</v>
      </c>
      <c r="H71" s="69"/>
      <c r="K71" s="71"/>
    </row>
    <row r="72" spans="1:11" ht="15" customHeight="1">
      <c r="A72" s="52" t="s">
        <v>208</v>
      </c>
      <c r="B72" s="253"/>
      <c r="C72" s="254"/>
      <c r="D72" s="25"/>
      <c r="E72" s="74"/>
      <c r="F72" s="75"/>
      <c r="G72" s="76">
        <f t="shared" si="22"/>
        <v>0</v>
      </c>
      <c r="H72" s="69"/>
      <c r="K72" s="71"/>
    </row>
    <row r="73" spans="1:11" ht="15" customHeight="1">
      <c r="A73" s="52" t="s">
        <v>209</v>
      </c>
      <c r="B73" s="253"/>
      <c r="C73" s="254"/>
      <c r="D73" s="25"/>
      <c r="E73" s="257"/>
      <c r="F73" s="258"/>
      <c r="G73" s="76">
        <f t="shared" si="22"/>
        <v>0</v>
      </c>
      <c r="H73" s="69"/>
      <c r="K73" s="71"/>
    </row>
    <row r="74" spans="1:11" ht="15" customHeight="1">
      <c r="A74" s="218" t="s">
        <v>211</v>
      </c>
      <c r="B74" s="209" t="s">
        <v>212</v>
      </c>
      <c r="C74" s="64"/>
      <c r="D74" s="64"/>
      <c r="E74" s="65"/>
      <c r="F74" s="251">
        <f>ROUND( SUM(G60:G73),0)</f>
        <v>0</v>
      </c>
      <c r="G74" s="252"/>
      <c r="H74" s="70"/>
    </row>
    <row r="75" spans="1:11" ht="101.25" customHeight="1">
      <c r="A75" s="66" t="s">
        <v>213</v>
      </c>
      <c r="B75" s="73" t="s">
        <v>214</v>
      </c>
      <c r="C75" s="67" t="s">
        <v>268</v>
      </c>
      <c r="D75" s="67" t="s">
        <v>85</v>
      </c>
      <c r="E75" s="219" t="s">
        <v>145</v>
      </c>
      <c r="F75" s="219"/>
      <c r="G75" s="68" t="s">
        <v>255</v>
      </c>
      <c r="H75" s="69"/>
    </row>
    <row r="76" spans="1:11" ht="15" customHeight="1">
      <c r="A76" s="77" t="s">
        <v>215</v>
      </c>
      <c r="B76" s="78" t="s">
        <v>269</v>
      </c>
      <c r="C76" s="79"/>
      <c r="D76" s="80"/>
      <c r="E76" s="257"/>
      <c r="F76" s="258"/>
      <c r="G76" s="81">
        <f>D76*E76</f>
        <v>0</v>
      </c>
      <c r="H76" s="69"/>
    </row>
    <row r="77" spans="1:11" ht="15" customHeight="1">
      <c r="A77" s="77" t="s">
        <v>217</v>
      </c>
      <c r="B77" s="82"/>
      <c r="C77" s="25"/>
      <c r="D77" s="25"/>
      <c r="E77" s="261"/>
      <c r="F77" s="262"/>
      <c r="G77" s="81">
        <f>D77*E77</f>
        <v>0</v>
      </c>
      <c r="H77" s="69"/>
      <c r="K77" s="71"/>
    </row>
    <row r="78" spans="1:11" ht="15" customHeight="1">
      <c r="A78" s="218" t="s">
        <v>220</v>
      </c>
      <c r="B78" s="209"/>
      <c r="C78" s="64"/>
      <c r="D78" s="64"/>
      <c r="E78" s="65"/>
      <c r="F78" s="251">
        <f>ROUND( SUM(G76:G77),0)</f>
        <v>0</v>
      </c>
      <c r="G78" s="252"/>
      <c r="H78" s="69"/>
      <c r="K78" s="71"/>
    </row>
    <row r="79" spans="1:11" ht="15" customHeight="1">
      <c r="A79" s="10" t="s">
        <v>221</v>
      </c>
      <c r="B79" s="11" t="s">
        <v>222</v>
      </c>
      <c r="C79" s="223" t="s">
        <v>223</v>
      </c>
      <c r="D79" s="223"/>
      <c r="E79" s="223"/>
      <c r="F79" s="223"/>
      <c r="G79" s="224"/>
      <c r="H79" s="69"/>
    </row>
    <row r="80" spans="1:11" ht="15" customHeight="1">
      <c r="A80" s="66" t="s">
        <v>224</v>
      </c>
      <c r="B80" s="73" t="s">
        <v>225</v>
      </c>
      <c r="C80" s="67" t="s">
        <v>226</v>
      </c>
      <c r="D80" s="67" t="s">
        <v>85</v>
      </c>
      <c r="E80" s="219" t="s">
        <v>145</v>
      </c>
      <c r="F80" s="219"/>
      <c r="G80" s="68" t="s">
        <v>255</v>
      </c>
      <c r="H80" s="69"/>
    </row>
    <row r="81" spans="1:11" ht="39" customHeight="1">
      <c r="A81" s="52" t="s">
        <v>227</v>
      </c>
      <c r="B81" s="23" t="s">
        <v>270</v>
      </c>
      <c r="C81" s="80"/>
      <c r="D81" s="80"/>
      <c r="E81" s="259"/>
      <c r="F81" s="260"/>
      <c r="G81" s="76">
        <f>D81*E81</f>
        <v>0</v>
      </c>
      <c r="H81" s="69"/>
      <c r="K81" s="71"/>
    </row>
    <row r="82" spans="1:11" ht="15" customHeight="1">
      <c r="A82" s="52" t="s">
        <v>230</v>
      </c>
      <c r="B82" s="23"/>
      <c r="C82" s="83"/>
      <c r="D82" s="83"/>
      <c r="E82" s="259"/>
      <c r="F82" s="260"/>
      <c r="G82" s="76">
        <f>D82*E82</f>
        <v>0</v>
      </c>
      <c r="H82" s="69"/>
      <c r="K82" s="71"/>
    </row>
    <row r="83" spans="1:11" ht="15" customHeight="1">
      <c r="A83" s="52" t="s">
        <v>232</v>
      </c>
      <c r="B83" s="84"/>
      <c r="C83" s="80"/>
      <c r="D83" s="80"/>
      <c r="E83" s="259"/>
      <c r="F83" s="260"/>
      <c r="G83" s="85">
        <f>D83*E83</f>
        <v>0</v>
      </c>
      <c r="H83" s="69"/>
      <c r="K83" s="71"/>
    </row>
    <row r="84" spans="1:11" ht="15" customHeight="1">
      <c r="A84" s="238" t="s">
        <v>234</v>
      </c>
      <c r="B84" s="239"/>
      <c r="C84" s="87"/>
      <c r="D84" s="87"/>
      <c r="E84" s="88"/>
      <c r="F84" s="251">
        <f>ROUND( SUM(G81:G83),0)</f>
        <v>0</v>
      </c>
      <c r="G84" s="252"/>
      <c r="H84" s="89"/>
    </row>
    <row r="85" spans="1:11" ht="15" customHeight="1">
      <c r="A85" s="47" t="s">
        <v>235</v>
      </c>
      <c r="B85" s="90" t="s">
        <v>236</v>
      </c>
      <c r="C85" s="91"/>
      <c r="D85" s="91"/>
      <c r="E85" s="92"/>
      <c r="F85" s="267">
        <f>SUM(F39+J53+F58+F74+F78+F84+K39)</f>
        <v>0</v>
      </c>
      <c r="G85" s="268"/>
      <c r="H85" s="2"/>
    </row>
    <row r="86" spans="1:11">
      <c r="A86" s="10" t="s">
        <v>237</v>
      </c>
      <c r="B86" s="93" t="s">
        <v>238</v>
      </c>
      <c r="C86" s="231" t="s">
        <v>239</v>
      </c>
      <c r="D86" s="201"/>
      <c r="E86" s="94" t="s">
        <v>240</v>
      </c>
      <c r="F86" s="232" t="s">
        <v>255</v>
      </c>
      <c r="G86" s="233"/>
      <c r="H86" s="2"/>
    </row>
    <row r="87" spans="1:11" ht="47.25" customHeight="1">
      <c r="A87" s="95"/>
      <c r="B87" s="96" t="s">
        <v>271</v>
      </c>
      <c r="C87" s="261"/>
      <c r="D87" s="262"/>
      <c r="E87" s="97"/>
      <c r="F87" s="263">
        <f>C87*E87</f>
        <v>0</v>
      </c>
      <c r="G87" s="264"/>
      <c r="H87" s="69"/>
    </row>
    <row r="88" spans="1:11" ht="15.75" customHeight="1">
      <c r="A88" s="98" t="s">
        <v>242</v>
      </c>
      <c r="B88" s="99" t="s">
        <v>243</v>
      </c>
      <c r="C88" s="100" t="s">
        <v>244</v>
      </c>
      <c r="D88" s="101"/>
      <c r="E88" s="102"/>
      <c r="F88" s="265">
        <f>F85+F87</f>
        <v>0</v>
      </c>
      <c r="G88" s="266"/>
      <c r="H88" s="89"/>
    </row>
    <row r="89" spans="1:11" ht="15" customHeight="1"/>
  </sheetData>
  <mergeCells count="93">
    <mergeCell ref="C87:D87"/>
    <mergeCell ref="F87:G87"/>
    <mergeCell ref="F88:G88"/>
    <mergeCell ref="E83:F83"/>
    <mergeCell ref="A84:B84"/>
    <mergeCell ref="F84:G84"/>
    <mergeCell ref="F85:G85"/>
    <mergeCell ref="C86:D86"/>
    <mergeCell ref="F86:G86"/>
    <mergeCell ref="A78:B78"/>
    <mergeCell ref="F78:G78"/>
    <mergeCell ref="C79:G79"/>
    <mergeCell ref="E80:F80"/>
    <mergeCell ref="E81:F81"/>
    <mergeCell ref="E82:F82"/>
    <mergeCell ref="A74:B74"/>
    <mergeCell ref="F74:G74"/>
    <mergeCell ref="E75:F75"/>
    <mergeCell ref="E76:F76"/>
    <mergeCell ref="E77:F77"/>
    <mergeCell ref="B70:C70"/>
    <mergeCell ref="B71:C71"/>
    <mergeCell ref="B72:C72"/>
    <mergeCell ref="B73:C73"/>
    <mergeCell ref="E73:F73"/>
    <mergeCell ref="B66:C66"/>
    <mergeCell ref="E66:F66"/>
    <mergeCell ref="B67:C67"/>
    <mergeCell ref="E67:F67"/>
    <mergeCell ref="B68:C68"/>
    <mergeCell ref="B69:C69"/>
    <mergeCell ref="B63:C63"/>
    <mergeCell ref="E63:F63"/>
    <mergeCell ref="B64:C64"/>
    <mergeCell ref="E64:F64"/>
    <mergeCell ref="B65:C65"/>
    <mergeCell ref="E65:F65"/>
    <mergeCell ref="B60:C60"/>
    <mergeCell ref="E60:F60"/>
    <mergeCell ref="B61:C61"/>
    <mergeCell ref="E61:F61"/>
    <mergeCell ref="B62:C62"/>
    <mergeCell ref="E62:F62"/>
    <mergeCell ref="B57:C57"/>
    <mergeCell ref="E57:F57"/>
    <mergeCell ref="A58:B58"/>
    <mergeCell ref="F58:G58"/>
    <mergeCell ref="E59:F59"/>
    <mergeCell ref="B54:C54"/>
    <mergeCell ref="E54:F54"/>
    <mergeCell ref="B55:C55"/>
    <mergeCell ref="E55:F55"/>
    <mergeCell ref="B56:C56"/>
    <mergeCell ref="E56:F56"/>
    <mergeCell ref="H51:I51"/>
    <mergeCell ref="J51:K51"/>
    <mergeCell ref="H52:I52"/>
    <mergeCell ref="J52:K52"/>
    <mergeCell ref="A53:B53"/>
    <mergeCell ref="J53:K53"/>
    <mergeCell ref="B47:I47"/>
    <mergeCell ref="H48:I48"/>
    <mergeCell ref="J48:K48"/>
    <mergeCell ref="H49:I49"/>
    <mergeCell ref="J49:K49"/>
    <mergeCell ref="H50:I50"/>
    <mergeCell ref="J50:K50"/>
    <mergeCell ref="H44:I44"/>
    <mergeCell ref="J44:K44"/>
    <mergeCell ref="H45:I45"/>
    <mergeCell ref="J45:K45"/>
    <mergeCell ref="H46:I46"/>
    <mergeCell ref="J46:K46"/>
    <mergeCell ref="H40:I40"/>
    <mergeCell ref="J40:K40"/>
    <mergeCell ref="B41:I41"/>
    <mergeCell ref="H42:I42"/>
    <mergeCell ref="J42:K42"/>
    <mergeCell ref="H43:I43"/>
    <mergeCell ref="J43:K43"/>
    <mergeCell ref="A39:B39"/>
    <mergeCell ref="F39:G39"/>
    <mergeCell ref="H39:I39"/>
    <mergeCell ref="K39:L39"/>
    <mergeCell ref="A1:L1"/>
    <mergeCell ref="A2:L2"/>
    <mergeCell ref="A3:L3"/>
    <mergeCell ref="A4:L4"/>
    <mergeCell ref="A6:B7"/>
    <mergeCell ref="C6:F6"/>
    <mergeCell ref="G6:G7"/>
    <mergeCell ref="J6:K6"/>
    <mergeCell ref="L6: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2024-09-30T21:26:14Z</dcterms:created>
  <dcterms:modified xsi:type="dcterms:W3CDTF">2024-10-01T14:57:54Z</dcterms:modified>
  <cp:category/>
  <cp:contentStatus/>
</cp:coreProperties>
</file>